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usen_staro\My Documents\P L A N I R A NJ E 2019.-2021\FP 2019.-2021. rujan\Objava za web\Rebalans\"/>
    </mc:Choice>
  </mc:AlternateContent>
  <bookViews>
    <workbookView xWindow="0" yWindow="0" windowWidth="19200" windowHeight="10560"/>
  </bookViews>
  <sheets>
    <sheet name="FP 2019. Rebalans NN 111 2019" sheetId="2" r:id="rId1"/>
    <sheet name="FP 2019. Preraspodjela 12 2019" sheetId="4" r:id="rId2"/>
    <sheet name="FP 2019. Preraspodjela2 12 2019" sheetId="6" r:id="rId3"/>
  </sheets>
  <definedNames>
    <definedName name="_xlnm._FilterDatabase" localSheetId="1" hidden="1">'FP 2019. Preraspodjela 12 2019'!$A$116:$G$244</definedName>
    <definedName name="_xlnm._FilterDatabase" localSheetId="2" hidden="1">'FP 2019. Preraspodjela2 12 2019'!$A$116:$E$244</definedName>
    <definedName name="_xlnm._FilterDatabase" localSheetId="0" hidden="1">'FP 2019. Rebalans NN 111 2019'!$A$114:$G$242</definedName>
    <definedName name="_xlnm.Print_Area" localSheetId="1">'FP 2019. Preraspodjela 12 2019'!$A$1:$G$301</definedName>
    <definedName name="_xlnm.Print_Titles" localSheetId="1">'FP 2019. Preraspodjela 12 2019'!$2:$10</definedName>
    <definedName name="_xlnm.Print_Titles" localSheetId="2">'FP 2019. Preraspodjela2 12 2019'!$2:$10</definedName>
    <definedName name="_xlnm.Print_Titles" localSheetId="0">'FP 2019. Rebalans NN 111 2019'!$2:$8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4" l="1"/>
  <c r="G45" i="2" l="1"/>
  <c r="D206" i="2"/>
  <c r="E151" i="2"/>
  <c r="G30" i="2"/>
  <c r="G31" i="2"/>
  <c r="D14" i="2"/>
  <c r="G15" i="2" l="1"/>
  <c r="F41" i="6" l="1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7" i="6"/>
  <c r="F58" i="6"/>
  <c r="F59" i="6"/>
  <c r="F61" i="6"/>
  <c r="F62" i="6"/>
  <c r="F63" i="6"/>
  <c r="F65" i="6"/>
  <c r="F67" i="6"/>
  <c r="F69" i="6"/>
  <c r="F70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7" i="6"/>
  <c r="F98" i="6"/>
  <c r="F99" i="6"/>
  <c r="F100" i="6"/>
  <c r="F101" i="6"/>
  <c r="F102" i="6"/>
  <c r="F103" i="6"/>
  <c r="F104" i="6"/>
  <c r="F105" i="6"/>
  <c r="F106" i="6"/>
  <c r="F107" i="6"/>
  <c r="F110" i="6"/>
  <c r="F111" i="6"/>
  <c r="F112" i="6"/>
  <c r="F113" i="6"/>
  <c r="F114" i="6"/>
  <c r="F115" i="6"/>
  <c r="F118" i="6"/>
  <c r="F119" i="6"/>
  <c r="F120" i="6"/>
  <c r="F121" i="6"/>
  <c r="F122" i="6"/>
  <c r="F123" i="6"/>
  <c r="F124" i="6"/>
  <c r="F125" i="6"/>
  <c r="F126" i="6"/>
  <c r="F127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50" i="6"/>
  <c r="F151" i="6"/>
  <c r="F152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8" i="6"/>
  <c r="F169" i="6"/>
  <c r="F172" i="6"/>
  <c r="F173" i="6"/>
  <c r="F174" i="6"/>
  <c r="F175" i="6"/>
  <c r="F176" i="6"/>
  <c r="F177" i="6"/>
  <c r="F178" i="6"/>
  <c r="F179" i="6"/>
  <c r="F181" i="6"/>
  <c r="F182" i="6"/>
  <c r="F183" i="6"/>
  <c r="F184" i="6"/>
  <c r="F185" i="6"/>
  <c r="F186" i="6"/>
  <c r="F188" i="6"/>
  <c r="F189" i="6"/>
  <c r="F191" i="6"/>
  <c r="F192" i="6"/>
  <c r="F193" i="6"/>
  <c r="F194" i="6"/>
  <c r="F196" i="6"/>
  <c r="F197" i="6"/>
  <c r="F198" i="6"/>
  <c r="F199" i="6"/>
  <c r="F200" i="6"/>
  <c r="F201" i="6"/>
  <c r="F202" i="6"/>
  <c r="F203" i="6"/>
  <c r="F205" i="6"/>
  <c r="F206" i="6"/>
  <c r="F207" i="6"/>
  <c r="F209" i="6"/>
  <c r="F210" i="6"/>
  <c r="F211" i="6"/>
  <c r="F212" i="6"/>
  <c r="F213" i="6"/>
  <c r="F214" i="6"/>
  <c r="F216" i="6"/>
  <c r="F217" i="6"/>
  <c r="F220" i="6"/>
  <c r="F222" i="6"/>
  <c r="F225" i="6"/>
  <c r="F226" i="6"/>
  <c r="F227" i="6"/>
  <c r="F229" i="6"/>
  <c r="F230" i="6"/>
  <c r="F231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18" i="6"/>
  <c r="F19" i="6"/>
  <c r="F20" i="6"/>
  <c r="F21" i="6"/>
  <c r="F17" i="6"/>
  <c r="E83" i="6" l="1"/>
  <c r="E85" i="6"/>
  <c r="E96" i="6"/>
  <c r="E98" i="6"/>
  <c r="E104" i="6"/>
  <c r="E107" i="6"/>
  <c r="E115" i="6"/>
  <c r="D153" i="6"/>
  <c r="D22" i="6"/>
  <c r="D16" i="6"/>
  <c r="E128" i="6"/>
  <c r="E215" i="6" l="1"/>
  <c r="E243" i="6"/>
  <c r="D243" i="6"/>
  <c r="D238" i="6"/>
  <c r="D234" i="6" s="1"/>
  <c r="E235" i="6"/>
  <c r="D235" i="6"/>
  <c r="E232" i="6"/>
  <c r="D232" i="6"/>
  <c r="F232" i="6" s="1"/>
  <c r="E228" i="6"/>
  <c r="D228" i="6"/>
  <c r="F228" i="6" s="1"/>
  <c r="E224" i="6"/>
  <c r="D224" i="6"/>
  <c r="F224" i="6" s="1"/>
  <c r="E221" i="6"/>
  <c r="D221" i="6"/>
  <c r="F221" i="6" s="1"/>
  <c r="E219" i="6"/>
  <c r="D219" i="6"/>
  <c r="D215" i="6"/>
  <c r="F215" i="6" s="1"/>
  <c r="E213" i="6"/>
  <c r="D213" i="6"/>
  <c r="E208" i="6"/>
  <c r="D208" i="6"/>
  <c r="F208" i="6" s="1"/>
  <c r="D205" i="6"/>
  <c r="E201" i="6"/>
  <c r="E200" i="6" s="1"/>
  <c r="D201" i="6"/>
  <c r="D200" i="6" s="1"/>
  <c r="E195" i="6"/>
  <c r="D195" i="6"/>
  <c r="F195" i="6" s="1"/>
  <c r="E190" i="6"/>
  <c r="D190" i="6"/>
  <c r="F190" i="6" s="1"/>
  <c r="D187" i="6"/>
  <c r="D180" i="6"/>
  <c r="E171" i="6"/>
  <c r="D171" i="6"/>
  <c r="F171" i="6" s="1"/>
  <c r="E167" i="6"/>
  <c r="E166" i="6" s="1"/>
  <c r="D167" i="6"/>
  <c r="E162" i="6"/>
  <c r="D162" i="6"/>
  <c r="E153" i="6"/>
  <c r="F153" i="6" s="1"/>
  <c r="E149" i="6"/>
  <c r="D149" i="6"/>
  <c r="F149" i="6" s="1"/>
  <c r="E146" i="6"/>
  <c r="D146" i="6"/>
  <c r="D128" i="6"/>
  <c r="F128" i="6" s="1"/>
  <c r="E117" i="6"/>
  <c r="D117" i="6"/>
  <c r="F117" i="6" s="1"/>
  <c r="E114" i="6"/>
  <c r="E113" i="6" s="1"/>
  <c r="D114" i="6"/>
  <c r="D113" i="6" s="1"/>
  <c r="E111" i="6"/>
  <c r="D111" i="6"/>
  <c r="E109" i="6"/>
  <c r="D109" i="6"/>
  <c r="F109" i="6" s="1"/>
  <c r="E105" i="6"/>
  <c r="D105" i="6"/>
  <c r="E102" i="6"/>
  <c r="D102" i="6"/>
  <c r="E100" i="6"/>
  <c r="D100" i="6"/>
  <c r="D96" i="6"/>
  <c r="F96" i="6" s="1"/>
  <c r="E93" i="6"/>
  <c r="E92" i="6" s="1"/>
  <c r="D93" i="6"/>
  <c r="D92" i="6"/>
  <c r="E90" i="6"/>
  <c r="E89" i="6" s="1"/>
  <c r="D90" i="6"/>
  <c r="D89" i="6" s="1"/>
  <c r="E87" i="6"/>
  <c r="E86" i="6" s="1"/>
  <c r="D87" i="6"/>
  <c r="D86" i="6" s="1"/>
  <c r="E84" i="6"/>
  <c r="D84" i="6"/>
  <c r="D81" i="6" s="1"/>
  <c r="E82" i="6"/>
  <c r="D82" i="6"/>
  <c r="E79" i="6"/>
  <c r="E78" i="6" s="1"/>
  <c r="D79" i="6"/>
  <c r="D78" i="6" s="1"/>
  <c r="E75" i="6"/>
  <c r="E74" i="6" s="1"/>
  <c r="D75" i="6"/>
  <c r="D74" i="6" s="1"/>
  <c r="E71" i="6"/>
  <c r="D71" i="6"/>
  <c r="F71" i="6" s="1"/>
  <c r="E68" i="6"/>
  <c r="D68" i="6"/>
  <c r="F68" i="6" s="1"/>
  <c r="E66" i="6"/>
  <c r="D66" i="6"/>
  <c r="F66" i="6" s="1"/>
  <c r="E64" i="6"/>
  <c r="D64" i="6"/>
  <c r="F64" i="6" s="1"/>
  <c r="E60" i="6"/>
  <c r="D60" i="6"/>
  <c r="F60" i="6" s="1"/>
  <c r="E57" i="6"/>
  <c r="D57" i="6"/>
  <c r="D56" i="6" s="1"/>
  <c r="E54" i="6"/>
  <c r="E53" i="6" s="1"/>
  <c r="D54" i="6"/>
  <c r="D53" i="6" s="1"/>
  <c r="E51" i="6"/>
  <c r="E50" i="6" s="1"/>
  <c r="D51" i="6"/>
  <c r="D50" i="6" s="1"/>
  <c r="E48" i="6"/>
  <c r="E47" i="6" s="1"/>
  <c r="D48" i="6"/>
  <c r="D47" i="6" s="1"/>
  <c r="E45" i="6"/>
  <c r="E44" i="6" s="1"/>
  <c r="D45" i="6"/>
  <c r="D44" i="6" s="1"/>
  <c r="E42" i="6"/>
  <c r="E41" i="6" s="1"/>
  <c r="D42" i="6"/>
  <c r="D41" i="6" s="1"/>
  <c r="E38" i="6"/>
  <c r="D38" i="6"/>
  <c r="E36" i="6"/>
  <c r="D36" i="6"/>
  <c r="E34" i="6"/>
  <c r="D34" i="6"/>
  <c r="D15" i="6" s="1"/>
  <c r="E22" i="6"/>
  <c r="D218" i="6" l="1"/>
  <c r="F219" i="6"/>
  <c r="D170" i="6"/>
  <c r="F180" i="6"/>
  <c r="D166" i="6"/>
  <c r="F166" i="6" s="1"/>
  <c r="F167" i="6"/>
  <c r="D108" i="6"/>
  <c r="E95" i="6"/>
  <c r="D116" i="6"/>
  <c r="E223" i="6"/>
  <c r="E56" i="6"/>
  <c r="F56" i="6" s="1"/>
  <c r="E16" i="6"/>
  <c r="E81" i="6"/>
  <c r="E180" i="6"/>
  <c r="E218" i="6"/>
  <c r="D223" i="6"/>
  <c r="F223" i="6" s="1"/>
  <c r="E238" i="6"/>
  <c r="E234" i="6" s="1"/>
  <c r="E108" i="6"/>
  <c r="E205" i="6"/>
  <c r="E204" i="6" s="1"/>
  <c r="D204" i="6"/>
  <c r="F204" i="6" s="1"/>
  <c r="D95" i="6"/>
  <c r="F95" i="6" s="1"/>
  <c r="E187" i="6"/>
  <c r="F187" i="6" s="1"/>
  <c r="E116" i="6"/>
  <c r="F218" i="6" l="1"/>
  <c r="F116" i="6"/>
  <c r="F108" i="6"/>
  <c r="E15" i="6"/>
  <c r="F15" i="6" s="1"/>
  <c r="F16" i="6"/>
  <c r="D14" i="6"/>
  <c r="E170" i="6"/>
  <c r="E14" i="6" l="1"/>
  <c r="E13" i="6" s="1"/>
  <c r="E12" i="6" s="1"/>
  <c r="E11" i="6" s="1"/>
  <c r="F170" i="6"/>
  <c r="D13" i="6"/>
  <c r="F14" i="6"/>
  <c r="G17" i="4"/>
  <c r="G19" i="4"/>
  <c r="D208" i="4"/>
  <c r="D12" i="6" l="1"/>
  <c r="F13" i="6"/>
  <c r="E215" i="4"/>
  <c r="F215" i="4"/>
  <c r="G244" i="4"/>
  <c r="G243" i="4" s="1"/>
  <c r="F243" i="4"/>
  <c r="E243" i="4"/>
  <c r="D243" i="4"/>
  <c r="G242" i="4"/>
  <c r="G241" i="4"/>
  <c r="G240" i="4"/>
  <c r="G239" i="4"/>
  <c r="F238" i="4"/>
  <c r="E238" i="4"/>
  <c r="E234" i="4" s="1"/>
  <c r="D238" i="4"/>
  <c r="G237" i="4"/>
  <c r="G235" i="4" s="1"/>
  <c r="G236" i="4"/>
  <c r="F235" i="4"/>
  <c r="E235" i="4"/>
  <c r="D235" i="4"/>
  <c r="F234" i="4"/>
  <c r="G233" i="4"/>
  <c r="G232" i="4" s="1"/>
  <c r="F232" i="4"/>
  <c r="E232" i="4"/>
  <c r="D232" i="4"/>
  <c r="G231" i="4"/>
  <c r="G230" i="4"/>
  <c r="G229" i="4"/>
  <c r="F228" i="4"/>
  <c r="E228" i="4"/>
  <c r="D228" i="4"/>
  <c r="G227" i="4"/>
  <c r="G226" i="4"/>
  <c r="G225" i="4"/>
  <c r="F224" i="4"/>
  <c r="F223" i="4" s="1"/>
  <c r="E224" i="4"/>
  <c r="D224" i="4"/>
  <c r="E223" i="4"/>
  <c r="G222" i="4"/>
  <c r="G221" i="4" s="1"/>
  <c r="F221" i="4"/>
  <c r="E221" i="4"/>
  <c r="D221" i="4"/>
  <c r="D218" i="4" s="1"/>
  <c r="G220" i="4"/>
  <c r="G219" i="4" s="1"/>
  <c r="F219" i="4"/>
  <c r="E219" i="4"/>
  <c r="D219" i="4"/>
  <c r="F218" i="4"/>
  <c r="E218" i="4"/>
  <c r="G217" i="4"/>
  <c r="G216" i="4"/>
  <c r="G215" i="4" s="1"/>
  <c r="D215" i="4"/>
  <c r="G214" i="4"/>
  <c r="G213" i="4" s="1"/>
  <c r="F213" i="4"/>
  <c r="F204" i="4" s="1"/>
  <c r="E213" i="4"/>
  <c r="D213" i="4"/>
  <c r="G212" i="4"/>
  <c r="G211" i="4"/>
  <c r="G210" i="4"/>
  <c r="G209" i="4"/>
  <c r="F208" i="4"/>
  <c r="E208" i="4"/>
  <c r="G207" i="4"/>
  <c r="G206" i="4"/>
  <c r="F205" i="4"/>
  <c r="E205" i="4"/>
  <c r="E204" i="4" s="1"/>
  <c r="D205" i="4"/>
  <c r="G203" i="4"/>
  <c r="G202" i="4"/>
  <c r="G201" i="4" s="1"/>
  <c r="G200" i="4" s="1"/>
  <c r="F201" i="4"/>
  <c r="E201" i="4"/>
  <c r="D201" i="4"/>
  <c r="D200" i="4" s="1"/>
  <c r="F200" i="4"/>
  <c r="E200" i="4"/>
  <c r="G199" i="4"/>
  <c r="G198" i="4"/>
  <c r="G197" i="4"/>
  <c r="G196" i="4"/>
  <c r="F195" i="4"/>
  <c r="E195" i="4"/>
  <c r="D195" i="4"/>
  <c r="G194" i="4"/>
  <c r="G193" i="4"/>
  <c r="G192" i="4"/>
  <c r="G191" i="4"/>
  <c r="F190" i="4"/>
  <c r="E190" i="4"/>
  <c r="D190" i="4"/>
  <c r="G189" i="4"/>
  <c r="G188" i="4"/>
  <c r="F187" i="4"/>
  <c r="E187" i="4"/>
  <c r="D187" i="4"/>
  <c r="G186" i="4"/>
  <c r="G185" i="4"/>
  <c r="G184" i="4"/>
  <c r="G183" i="4"/>
  <c r="G182" i="4"/>
  <c r="G181" i="4"/>
  <c r="F180" i="4"/>
  <c r="E180" i="4"/>
  <c r="D180" i="4"/>
  <c r="G179" i="4"/>
  <c r="G178" i="4"/>
  <c r="G177" i="4"/>
  <c r="G176" i="4"/>
  <c r="G175" i="4"/>
  <c r="G174" i="4"/>
  <c r="G173" i="4"/>
  <c r="G172" i="4"/>
  <c r="F171" i="4"/>
  <c r="E171" i="4"/>
  <c r="D171" i="4"/>
  <c r="G169" i="4"/>
  <c r="G168" i="4"/>
  <c r="F167" i="4"/>
  <c r="E167" i="4"/>
  <c r="D167" i="4"/>
  <c r="F166" i="4"/>
  <c r="E166" i="4"/>
  <c r="D166" i="4"/>
  <c r="G165" i="4"/>
  <c r="G164" i="4"/>
  <c r="G163" i="4"/>
  <c r="F162" i="4"/>
  <c r="E162" i="4"/>
  <c r="D162" i="4"/>
  <c r="G161" i="4"/>
  <c r="G160" i="4"/>
  <c r="G159" i="4"/>
  <c r="G158" i="4"/>
  <c r="G157" i="4"/>
  <c r="G156" i="4"/>
  <c r="G155" i="4"/>
  <c r="G154" i="4"/>
  <c r="F153" i="4"/>
  <c r="E153" i="4"/>
  <c r="D153" i="4"/>
  <c r="G152" i="4"/>
  <c r="G151" i="4"/>
  <c r="G150" i="4"/>
  <c r="F149" i="4"/>
  <c r="E149" i="4"/>
  <c r="D149" i="4"/>
  <c r="G148" i="4"/>
  <c r="G147" i="4"/>
  <c r="G146" i="4" s="1"/>
  <c r="F146" i="4"/>
  <c r="E146" i="4"/>
  <c r="D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F128" i="4"/>
  <c r="E128" i="4"/>
  <c r="D128" i="4"/>
  <c r="G127" i="4"/>
  <c r="G126" i="4"/>
  <c r="G125" i="4"/>
  <c r="G124" i="4"/>
  <c r="G123" i="4"/>
  <c r="G122" i="4"/>
  <c r="G121" i="4"/>
  <c r="G120" i="4"/>
  <c r="G119" i="4"/>
  <c r="G118" i="4"/>
  <c r="F117" i="4"/>
  <c r="E117" i="4"/>
  <c r="D117" i="4"/>
  <c r="G115" i="4"/>
  <c r="G114" i="4" s="1"/>
  <c r="G113" i="4" s="1"/>
  <c r="F114" i="4"/>
  <c r="E114" i="4"/>
  <c r="D114" i="4"/>
  <c r="F113" i="4"/>
  <c r="E113" i="4"/>
  <c r="D113" i="4"/>
  <c r="G112" i="4"/>
  <c r="G111" i="4" s="1"/>
  <c r="F111" i="4"/>
  <c r="F108" i="4" s="1"/>
  <c r="E111" i="4"/>
  <c r="D111" i="4"/>
  <c r="G110" i="4"/>
  <c r="G109" i="4" s="1"/>
  <c r="F109" i="4"/>
  <c r="E109" i="4"/>
  <c r="D109" i="4"/>
  <c r="E108" i="4"/>
  <c r="G107" i="4"/>
  <c r="G106" i="4"/>
  <c r="G105" i="4" s="1"/>
  <c r="F105" i="4"/>
  <c r="E105" i="4"/>
  <c r="D105" i="4"/>
  <c r="G104" i="4"/>
  <c r="G102" i="4" s="1"/>
  <c r="G103" i="4"/>
  <c r="F102" i="4"/>
  <c r="E102" i="4"/>
  <c r="D102" i="4"/>
  <c r="G101" i="4"/>
  <c r="G100" i="4" s="1"/>
  <c r="F100" i="4"/>
  <c r="E100" i="4"/>
  <c r="D100" i="4"/>
  <c r="G99" i="4"/>
  <c r="G98" i="4"/>
  <c r="G97" i="4"/>
  <c r="F96" i="4"/>
  <c r="E96" i="4"/>
  <c r="D96" i="4"/>
  <c r="G94" i="4"/>
  <c r="G93" i="4" s="1"/>
  <c r="G92" i="4" s="1"/>
  <c r="F93" i="4"/>
  <c r="E93" i="4"/>
  <c r="E92" i="4" s="1"/>
  <c r="D93" i="4"/>
  <c r="D92" i="4" s="1"/>
  <c r="F92" i="4"/>
  <c r="G91" i="4"/>
  <c r="G90" i="4" s="1"/>
  <c r="G89" i="4" s="1"/>
  <c r="F90" i="4"/>
  <c r="E90" i="4"/>
  <c r="D90" i="4"/>
  <c r="F89" i="4"/>
  <c r="E89" i="4"/>
  <c r="D89" i="4"/>
  <c r="G88" i="4"/>
  <c r="G87" i="4" s="1"/>
  <c r="G86" i="4" s="1"/>
  <c r="F87" i="4"/>
  <c r="F86" i="4" s="1"/>
  <c r="E87" i="4"/>
  <c r="D87" i="4"/>
  <c r="D86" i="4" s="1"/>
  <c r="E86" i="4"/>
  <c r="G85" i="4"/>
  <c r="G84" i="4"/>
  <c r="F84" i="4"/>
  <c r="E84" i="4"/>
  <c r="D84" i="4"/>
  <c r="G83" i="4"/>
  <c r="G82" i="4" s="1"/>
  <c r="G81" i="4" s="1"/>
  <c r="F82" i="4"/>
  <c r="E82" i="4"/>
  <c r="D82" i="4"/>
  <c r="D81" i="4" s="1"/>
  <c r="F81" i="4"/>
  <c r="E81" i="4"/>
  <c r="G80" i="4"/>
  <c r="G79" i="4" s="1"/>
  <c r="G78" i="4" s="1"/>
  <c r="F79" i="4"/>
  <c r="E79" i="4"/>
  <c r="E78" i="4" s="1"/>
  <c r="D79" i="4"/>
  <c r="D78" i="4" s="1"/>
  <c r="F78" i="4"/>
  <c r="G77" i="4"/>
  <c r="G76" i="4"/>
  <c r="F75" i="4"/>
  <c r="F74" i="4" s="1"/>
  <c r="E75" i="4"/>
  <c r="E74" i="4" s="1"/>
  <c r="D75" i="4"/>
  <c r="D74" i="4" s="1"/>
  <c r="G73" i="4"/>
  <c r="G72" i="4"/>
  <c r="F71" i="4"/>
  <c r="E71" i="4"/>
  <c r="D71" i="4"/>
  <c r="G70" i="4"/>
  <c r="G69" i="4"/>
  <c r="F68" i="4"/>
  <c r="E68" i="4"/>
  <c r="D68" i="4"/>
  <c r="G67" i="4"/>
  <c r="G66" i="4" s="1"/>
  <c r="F66" i="4"/>
  <c r="E66" i="4"/>
  <c r="D66" i="4"/>
  <c r="G65" i="4"/>
  <c r="G64" i="4" s="1"/>
  <c r="F64" i="4"/>
  <c r="E64" i="4"/>
  <c r="D64" i="4"/>
  <c r="G63" i="4"/>
  <c r="G62" i="4"/>
  <c r="G61" i="4"/>
  <c r="F60" i="4"/>
  <c r="E60" i="4"/>
  <c r="D60" i="4"/>
  <c r="G59" i="4"/>
  <c r="G58" i="4"/>
  <c r="F57" i="4"/>
  <c r="E57" i="4"/>
  <c r="D57" i="4"/>
  <c r="G55" i="4"/>
  <c r="G54" i="4" s="1"/>
  <c r="G53" i="4" s="1"/>
  <c r="F54" i="4"/>
  <c r="F53" i="4" s="1"/>
  <c r="E54" i="4"/>
  <c r="D54" i="4"/>
  <c r="D53" i="4" s="1"/>
  <c r="E53" i="4"/>
  <c r="G52" i="4"/>
  <c r="G51" i="4" s="1"/>
  <c r="G50" i="4" s="1"/>
  <c r="F51" i="4"/>
  <c r="F50" i="4" s="1"/>
  <c r="E51" i="4"/>
  <c r="E50" i="4" s="1"/>
  <c r="D51" i="4"/>
  <c r="D50" i="4" s="1"/>
  <c r="G49" i="4"/>
  <c r="G48" i="4" s="1"/>
  <c r="G47" i="4" s="1"/>
  <c r="F48" i="4"/>
  <c r="E48" i="4"/>
  <c r="D48" i="4"/>
  <c r="F47" i="4"/>
  <c r="E47" i="4"/>
  <c r="D47" i="4"/>
  <c r="G46" i="4"/>
  <c r="G45" i="4" s="1"/>
  <c r="G44" i="4" s="1"/>
  <c r="F45" i="4"/>
  <c r="F44" i="4" s="1"/>
  <c r="E45" i="4"/>
  <c r="D45" i="4"/>
  <c r="E44" i="4"/>
  <c r="D44" i="4"/>
  <c r="G43" i="4"/>
  <c r="G42" i="4"/>
  <c r="F42" i="4"/>
  <c r="E42" i="4"/>
  <c r="D42" i="4"/>
  <c r="G41" i="4"/>
  <c r="F41" i="4"/>
  <c r="E41" i="4"/>
  <c r="D41" i="4"/>
  <c r="G40" i="4"/>
  <c r="G39" i="4"/>
  <c r="F38" i="4"/>
  <c r="E38" i="4"/>
  <c r="D38" i="4"/>
  <c r="G37" i="4"/>
  <c r="G36" i="4" s="1"/>
  <c r="F36" i="4"/>
  <c r="E36" i="4"/>
  <c r="D36" i="4"/>
  <c r="G35" i="4"/>
  <c r="G34" i="4" s="1"/>
  <c r="F34" i="4"/>
  <c r="E34" i="4"/>
  <c r="D34" i="4"/>
  <c r="G33" i="4"/>
  <c r="G32" i="4"/>
  <c r="G31" i="4"/>
  <c r="G30" i="4"/>
  <c r="G29" i="4"/>
  <c r="G28" i="4"/>
  <c r="G27" i="4"/>
  <c r="G26" i="4"/>
  <c r="G25" i="4"/>
  <c r="G24" i="4"/>
  <c r="G23" i="4"/>
  <c r="F22" i="4"/>
  <c r="E22" i="4"/>
  <c r="G21" i="4"/>
  <c r="G20" i="4"/>
  <c r="G18" i="4"/>
  <c r="F16" i="4"/>
  <c r="E16" i="4"/>
  <c r="D16" i="4"/>
  <c r="D11" i="6" l="1"/>
  <c r="F11" i="6" s="1"/>
  <c r="F12" i="6"/>
  <c r="G228" i="4"/>
  <c r="G218" i="4"/>
  <c r="G187" i="4"/>
  <c r="G167" i="4"/>
  <c r="G166" i="4" s="1"/>
  <c r="D108" i="4"/>
  <c r="G108" i="4"/>
  <c r="G16" i="4"/>
  <c r="G96" i="4"/>
  <c r="D234" i="4"/>
  <c r="G224" i="4"/>
  <c r="D223" i="4"/>
  <c r="D204" i="4"/>
  <c r="G208" i="4"/>
  <c r="G195" i="4"/>
  <c r="D170" i="4"/>
  <c r="G149" i="4"/>
  <c r="D116" i="4"/>
  <c r="D95" i="4"/>
  <c r="G75" i="4"/>
  <c r="G74" i="4" s="1"/>
  <c r="G68" i="4"/>
  <c r="G57" i="4"/>
  <c r="D56" i="4"/>
  <c r="G22" i="4"/>
  <c r="G15" i="4" s="1"/>
  <c r="D15" i="4"/>
  <c r="G238" i="4"/>
  <c r="G234" i="4" s="1"/>
  <c r="G205" i="4"/>
  <c r="G204" i="4" s="1"/>
  <c r="G190" i="4"/>
  <c r="G180" i="4"/>
  <c r="F170" i="4"/>
  <c r="E170" i="4"/>
  <c r="G171" i="4"/>
  <c r="G162" i="4"/>
  <c r="G153" i="4"/>
  <c r="G128" i="4"/>
  <c r="E116" i="4"/>
  <c r="G117" i="4"/>
  <c r="F116" i="4"/>
  <c r="F95" i="4"/>
  <c r="E95" i="4"/>
  <c r="G71" i="4"/>
  <c r="F56" i="4"/>
  <c r="G60" i="4"/>
  <c r="E56" i="4"/>
  <c r="G38" i="4"/>
  <c r="E15" i="4"/>
  <c r="F15" i="4"/>
  <c r="G95" i="4"/>
  <c r="G223" i="4"/>
  <c r="E36" i="2"/>
  <c r="D36" i="2"/>
  <c r="F36" i="2"/>
  <c r="G38" i="2"/>
  <c r="D188" i="2"/>
  <c r="E199" i="2"/>
  <c r="E198" i="2" s="1"/>
  <c r="F199" i="2"/>
  <c r="F198" i="2" s="1"/>
  <c r="D199" i="2"/>
  <c r="D236" i="2"/>
  <c r="E233" i="2"/>
  <c r="F233" i="2"/>
  <c r="D233" i="2"/>
  <c r="D241" i="2"/>
  <c r="E236" i="2"/>
  <c r="F236" i="2"/>
  <c r="F241" i="2"/>
  <c r="E241" i="2"/>
  <c r="G242" i="2"/>
  <c r="G241" i="2" s="1"/>
  <c r="G240" i="2"/>
  <c r="G238" i="2"/>
  <c r="F107" i="2"/>
  <c r="F109" i="2"/>
  <c r="E109" i="2"/>
  <c r="E107" i="2"/>
  <c r="D109" i="2"/>
  <c r="G110" i="2"/>
  <c r="G109" i="2" s="1"/>
  <c r="G108" i="2"/>
  <c r="G107" i="2" s="1"/>
  <c r="D107" i="2"/>
  <c r="G56" i="4" l="1"/>
  <c r="G170" i="4"/>
  <c r="D14" i="4"/>
  <c r="D13" i="4" s="1"/>
  <c r="D12" i="4" s="1"/>
  <c r="D11" i="4" s="1"/>
  <c r="G116" i="4"/>
  <c r="F14" i="4"/>
  <c r="F13" i="4" s="1"/>
  <c r="F12" i="4" s="1"/>
  <c r="F11" i="4" s="1"/>
  <c r="E14" i="4"/>
  <c r="E13" i="4" s="1"/>
  <c r="E12" i="4" s="1"/>
  <c r="E11" i="4" s="1"/>
  <c r="G106" i="2"/>
  <c r="F232" i="2"/>
  <c r="D232" i="2"/>
  <c r="E106" i="2"/>
  <c r="F106" i="2"/>
  <c r="E232" i="2"/>
  <c r="D106" i="2"/>
  <c r="G68" i="2"/>
  <c r="G61" i="2"/>
  <c r="G60" i="2"/>
  <c r="G239" i="2"/>
  <c r="G237" i="2"/>
  <c r="G236" i="2" s="1"/>
  <c r="G235" i="2"/>
  <c r="G234" i="2"/>
  <c r="G231" i="2"/>
  <c r="G229" i="2"/>
  <c r="G228" i="2"/>
  <c r="G227" i="2"/>
  <c r="G225" i="2"/>
  <c r="G224" i="2"/>
  <c r="G223" i="2"/>
  <c r="G220" i="2"/>
  <c r="G218" i="2"/>
  <c r="G215" i="2"/>
  <c r="G214" i="2"/>
  <c r="G212" i="2"/>
  <c r="G210" i="2"/>
  <c r="G209" i="2"/>
  <c r="G208" i="2"/>
  <c r="G207" i="2"/>
  <c r="G205" i="2"/>
  <c r="G204" i="2"/>
  <c r="G201" i="2"/>
  <c r="G200" i="2"/>
  <c r="G197" i="2"/>
  <c r="G196" i="2"/>
  <c r="G195" i="2"/>
  <c r="G194" i="2"/>
  <c r="G192" i="2"/>
  <c r="G191" i="2"/>
  <c r="G190" i="2"/>
  <c r="G189" i="2"/>
  <c r="G187" i="2"/>
  <c r="G186" i="2"/>
  <c r="G184" i="2"/>
  <c r="G183" i="2"/>
  <c r="G182" i="2"/>
  <c r="G181" i="2"/>
  <c r="G180" i="2"/>
  <c r="G179" i="2"/>
  <c r="G177" i="2"/>
  <c r="G176" i="2"/>
  <c r="G175" i="2"/>
  <c r="G174" i="2"/>
  <c r="G173" i="2"/>
  <c r="G172" i="2"/>
  <c r="G171" i="2"/>
  <c r="G170" i="2"/>
  <c r="G167" i="2"/>
  <c r="G166" i="2"/>
  <c r="G163" i="2"/>
  <c r="G162" i="2"/>
  <c r="G161" i="2"/>
  <c r="G159" i="2"/>
  <c r="G158" i="2"/>
  <c r="G157" i="2"/>
  <c r="G156" i="2"/>
  <c r="G155" i="2"/>
  <c r="G154" i="2"/>
  <c r="G153" i="2"/>
  <c r="G152" i="2"/>
  <c r="G150" i="2"/>
  <c r="G149" i="2"/>
  <c r="G148" i="2"/>
  <c r="G146" i="2"/>
  <c r="G145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5" i="2"/>
  <c r="G124" i="2"/>
  <c r="G123" i="2"/>
  <c r="G122" i="2"/>
  <c r="G121" i="2"/>
  <c r="G120" i="2"/>
  <c r="G119" i="2"/>
  <c r="G118" i="2"/>
  <c r="G117" i="2"/>
  <c r="G116" i="2"/>
  <c r="G113" i="2"/>
  <c r="G105" i="2"/>
  <c r="G104" i="2"/>
  <c r="G102" i="2"/>
  <c r="G101" i="2"/>
  <c r="G99" i="2"/>
  <c r="G97" i="2"/>
  <c r="G96" i="2"/>
  <c r="G95" i="2"/>
  <c r="G92" i="2"/>
  <c r="G89" i="2"/>
  <c r="G86" i="2"/>
  <c r="G83" i="2"/>
  <c r="G81" i="2"/>
  <c r="G78" i="2"/>
  <c r="G75" i="2"/>
  <c r="G74" i="2"/>
  <c r="G71" i="2"/>
  <c r="G70" i="2"/>
  <c r="G67" i="2"/>
  <c r="G65" i="2"/>
  <c r="G63" i="2"/>
  <c r="G59" i="2"/>
  <c r="G57" i="2"/>
  <c r="G56" i="2"/>
  <c r="G53" i="2"/>
  <c r="G50" i="2"/>
  <c r="G47" i="2"/>
  <c r="G44" i="2"/>
  <c r="G41" i="2"/>
  <c r="G37" i="2"/>
  <c r="G36" i="2" s="1"/>
  <c r="G35" i="2"/>
  <c r="G33" i="2"/>
  <c r="G29" i="2"/>
  <c r="G28" i="2"/>
  <c r="G27" i="2"/>
  <c r="G25" i="2"/>
  <c r="G24" i="2"/>
  <c r="G23" i="2"/>
  <c r="G22" i="2"/>
  <c r="G21" i="2"/>
  <c r="G19" i="2"/>
  <c r="G18" i="2"/>
  <c r="G17" i="2"/>
  <c r="G16" i="2"/>
  <c r="G26" i="2"/>
  <c r="G14" i="2" l="1"/>
  <c r="G14" i="4"/>
  <c r="G13" i="4" s="1"/>
  <c r="G12" i="4" s="1"/>
  <c r="G11" i="4" s="1"/>
  <c r="G199" i="2"/>
  <c r="G198" i="2" s="1"/>
  <c r="G233" i="2"/>
  <c r="G232" i="2" s="1"/>
  <c r="E230" i="2"/>
  <c r="E226" i="2"/>
  <c r="E222" i="2"/>
  <c r="E219" i="2"/>
  <c r="E217" i="2"/>
  <c r="E213" i="2"/>
  <c r="E211" i="2"/>
  <c r="E206" i="2"/>
  <c r="E203" i="2"/>
  <c r="E193" i="2"/>
  <c r="E188" i="2"/>
  <c r="E185" i="2"/>
  <c r="E178" i="2"/>
  <c r="E169" i="2"/>
  <c r="E165" i="2"/>
  <c r="E164" i="2" s="1"/>
  <c r="E160" i="2"/>
  <c r="E147" i="2"/>
  <c r="E144" i="2"/>
  <c r="E126" i="2"/>
  <c r="E115" i="2"/>
  <c r="E112" i="2"/>
  <c r="E111" i="2" s="1"/>
  <c r="E103" i="2"/>
  <c r="E100" i="2"/>
  <c r="E98" i="2"/>
  <c r="E94" i="2"/>
  <c r="E91" i="2"/>
  <c r="E90" i="2" s="1"/>
  <c r="E88" i="2"/>
  <c r="E87" i="2" s="1"/>
  <c r="E85" i="2"/>
  <c r="E84" i="2" s="1"/>
  <c r="E82" i="2"/>
  <c r="E80" i="2"/>
  <c r="E77" i="2"/>
  <c r="E76" i="2" s="1"/>
  <c r="E73" i="2"/>
  <c r="E72" i="2" s="1"/>
  <c r="E69" i="2"/>
  <c r="E66" i="2"/>
  <c r="E64" i="2"/>
  <c r="E62" i="2"/>
  <c r="E58" i="2"/>
  <c r="E55" i="2"/>
  <c r="E52" i="2"/>
  <c r="E51" i="2" s="1"/>
  <c r="E49" i="2"/>
  <c r="E48" i="2" s="1"/>
  <c r="E46" i="2"/>
  <c r="E45" i="2" s="1"/>
  <c r="E43" i="2"/>
  <c r="E42" i="2" s="1"/>
  <c r="E40" i="2"/>
  <c r="E39" i="2" s="1"/>
  <c r="E34" i="2"/>
  <c r="E32" i="2"/>
  <c r="E20" i="2"/>
  <c r="E14" i="2"/>
  <c r="G230" i="2"/>
  <c r="F230" i="2"/>
  <c r="D230" i="2"/>
  <c r="G226" i="2"/>
  <c r="F226" i="2"/>
  <c r="D226" i="2"/>
  <c r="G222" i="2"/>
  <c r="F222" i="2"/>
  <c r="D222" i="2"/>
  <c r="G219" i="2"/>
  <c r="F219" i="2"/>
  <c r="D219" i="2"/>
  <c r="G217" i="2"/>
  <c r="F217" i="2"/>
  <c r="D217" i="2"/>
  <c r="G213" i="2"/>
  <c r="F213" i="2"/>
  <c r="D213" i="2"/>
  <c r="G211" i="2"/>
  <c r="F211" i="2"/>
  <c r="D211" i="2"/>
  <c r="G206" i="2"/>
  <c r="F206" i="2"/>
  <c r="G203" i="2"/>
  <c r="F203" i="2"/>
  <c r="D203" i="2"/>
  <c r="D198" i="2"/>
  <c r="G193" i="2"/>
  <c r="F193" i="2"/>
  <c r="D193" i="2"/>
  <c r="G188" i="2"/>
  <c r="F188" i="2"/>
  <c r="G185" i="2"/>
  <c r="F185" i="2"/>
  <c r="D185" i="2"/>
  <c r="G178" i="2"/>
  <c r="F178" i="2"/>
  <c r="D178" i="2"/>
  <c r="G169" i="2"/>
  <c r="F169" i="2"/>
  <c r="D169" i="2"/>
  <c r="G165" i="2"/>
  <c r="G164" i="2" s="1"/>
  <c r="F165" i="2"/>
  <c r="F164" i="2" s="1"/>
  <c r="D165" i="2"/>
  <c r="D164" i="2" s="1"/>
  <c r="G160" i="2"/>
  <c r="F160" i="2"/>
  <c r="D160" i="2"/>
  <c r="G151" i="2"/>
  <c r="F151" i="2"/>
  <c r="D151" i="2"/>
  <c r="G147" i="2"/>
  <c r="F147" i="2"/>
  <c r="D147" i="2"/>
  <c r="G144" i="2"/>
  <c r="F144" i="2"/>
  <c r="D144" i="2"/>
  <c r="G126" i="2"/>
  <c r="F126" i="2"/>
  <c r="D126" i="2"/>
  <c r="G115" i="2"/>
  <c r="F115" i="2"/>
  <c r="D115" i="2"/>
  <c r="G112" i="2"/>
  <c r="G111" i="2" s="1"/>
  <c r="F112" i="2"/>
  <c r="F111" i="2" s="1"/>
  <c r="D112" i="2"/>
  <c r="D111" i="2" s="1"/>
  <c r="G103" i="2"/>
  <c r="F103" i="2"/>
  <c r="D103" i="2"/>
  <c r="G100" i="2"/>
  <c r="F100" i="2"/>
  <c r="D100" i="2"/>
  <c r="G98" i="2"/>
  <c r="F98" i="2"/>
  <c r="D98" i="2"/>
  <c r="G94" i="2"/>
  <c r="F94" i="2"/>
  <c r="D94" i="2"/>
  <c r="G91" i="2"/>
  <c r="G90" i="2" s="1"/>
  <c r="F91" i="2"/>
  <c r="F90" i="2" s="1"/>
  <c r="D91" i="2"/>
  <c r="D90" i="2" s="1"/>
  <c r="G88" i="2"/>
  <c r="G87" i="2" s="1"/>
  <c r="F88" i="2"/>
  <c r="F87" i="2" s="1"/>
  <c r="D88" i="2"/>
  <c r="D87" i="2" s="1"/>
  <c r="G85" i="2"/>
  <c r="G84" i="2" s="1"/>
  <c r="F85" i="2"/>
  <c r="F84" i="2" s="1"/>
  <c r="D85" i="2"/>
  <c r="D84" i="2" s="1"/>
  <c r="G82" i="2"/>
  <c r="F82" i="2"/>
  <c r="D82" i="2"/>
  <c r="G80" i="2"/>
  <c r="F80" i="2"/>
  <c r="D80" i="2"/>
  <c r="G77" i="2"/>
  <c r="G76" i="2" s="1"/>
  <c r="F77" i="2"/>
  <c r="F76" i="2" s="1"/>
  <c r="D77" i="2"/>
  <c r="D76" i="2" s="1"/>
  <c r="G73" i="2"/>
  <c r="G72" i="2" s="1"/>
  <c r="F73" i="2"/>
  <c r="F72" i="2" s="1"/>
  <c r="D73" i="2"/>
  <c r="D72" i="2" s="1"/>
  <c r="G69" i="2"/>
  <c r="F69" i="2"/>
  <c r="D69" i="2"/>
  <c r="G66" i="2"/>
  <c r="F66" i="2"/>
  <c r="D66" i="2"/>
  <c r="G64" i="2"/>
  <c r="F64" i="2"/>
  <c r="D64" i="2"/>
  <c r="G62" i="2"/>
  <c r="F62" i="2"/>
  <c r="D62" i="2"/>
  <c r="G58" i="2"/>
  <c r="F58" i="2"/>
  <c r="D58" i="2"/>
  <c r="G55" i="2"/>
  <c r="F55" i="2"/>
  <c r="D55" i="2"/>
  <c r="G52" i="2"/>
  <c r="G51" i="2" s="1"/>
  <c r="F52" i="2"/>
  <c r="F51" i="2" s="1"/>
  <c r="D52" i="2"/>
  <c r="D51" i="2" s="1"/>
  <c r="G49" i="2"/>
  <c r="G48" i="2" s="1"/>
  <c r="F49" i="2"/>
  <c r="F48" i="2" s="1"/>
  <c r="D49" i="2"/>
  <c r="D48" i="2" s="1"/>
  <c r="G46" i="2"/>
  <c r="F46" i="2"/>
  <c r="F45" i="2" s="1"/>
  <c r="D46" i="2"/>
  <c r="D45" i="2" s="1"/>
  <c r="G43" i="2"/>
  <c r="G42" i="2" s="1"/>
  <c r="F43" i="2"/>
  <c r="F42" i="2" s="1"/>
  <c r="D43" i="2"/>
  <c r="D42" i="2" s="1"/>
  <c r="G40" i="2"/>
  <c r="G39" i="2" s="1"/>
  <c r="F40" i="2"/>
  <c r="F39" i="2" s="1"/>
  <c r="D40" i="2"/>
  <c r="D39" i="2" s="1"/>
  <c r="G34" i="2"/>
  <c r="F34" i="2"/>
  <c r="D34" i="2"/>
  <c r="G32" i="2"/>
  <c r="F32" i="2"/>
  <c r="D32" i="2"/>
  <c r="G20" i="2"/>
  <c r="G13" i="2" s="1"/>
  <c r="F20" i="2"/>
  <c r="D20" i="2"/>
  <c r="F14" i="2"/>
  <c r="G114" i="2" l="1"/>
  <c r="D79" i="2"/>
  <c r="G79" i="2"/>
  <c r="F221" i="2"/>
  <c r="E216" i="2"/>
  <c r="E202" i="2"/>
  <c r="G202" i="2"/>
  <c r="G216" i="2"/>
  <c r="D221" i="2"/>
  <c r="E79" i="2"/>
  <c r="E221" i="2"/>
  <c r="D202" i="2"/>
  <c r="D216" i="2"/>
  <c r="F202" i="2"/>
  <c r="F216" i="2"/>
  <c r="E168" i="2"/>
  <c r="G221" i="2"/>
  <c r="D93" i="2"/>
  <c r="E114" i="2"/>
  <c r="E93" i="2"/>
  <c r="D168" i="2"/>
  <c r="D114" i="2"/>
  <c r="D54" i="2"/>
  <c r="E13" i="2"/>
  <c r="E54" i="2"/>
  <c r="D13" i="2"/>
  <c r="F93" i="2"/>
  <c r="G54" i="2"/>
  <c r="G12" i="2" s="1"/>
  <c r="F79" i="2"/>
  <c r="G93" i="2"/>
  <c r="G168" i="2"/>
  <c r="F168" i="2"/>
  <c r="F114" i="2"/>
  <c r="F54" i="2"/>
  <c r="F13" i="2"/>
  <c r="E12" i="2" l="1"/>
  <c r="E11" i="2" s="1"/>
  <c r="E10" i="2" s="1"/>
  <c r="E9" i="2" s="1"/>
  <c r="D12" i="2"/>
  <c r="D11" i="2" s="1"/>
  <c r="D10" i="2" s="1"/>
  <c r="D9" i="2" s="1"/>
  <c r="F12" i="2"/>
  <c r="F11" i="2" s="1"/>
  <c r="F10" i="2" s="1"/>
  <c r="F9" i="2" s="1"/>
  <c r="G11" i="2"/>
  <c r="G10" i="2" s="1"/>
  <c r="G9" i="2" s="1"/>
</calcChain>
</file>

<file path=xl/sharedStrings.xml><?xml version="1.0" encoding="utf-8"?>
<sst xmlns="http://schemas.openxmlformats.org/spreadsheetml/2006/main" count="1195" uniqueCount="120">
  <si>
    <t>Šifra</t>
  </si>
  <si>
    <t>Naziv</t>
  </si>
  <si>
    <t>160</t>
  </si>
  <si>
    <t>DRŽAVNI ZAVOD ZA STATISTIKU</t>
  </si>
  <si>
    <t>16005</t>
  </si>
  <si>
    <t>Državni zavod za statistiku</t>
  </si>
  <si>
    <t>24</t>
  </si>
  <si>
    <t>ADMINISTRATIVNI POSLOVI I OPĆE USLUGE JAVNE UPRAVE</t>
  </si>
  <si>
    <t>2405</t>
  </si>
  <si>
    <t>STATISTIČKE USLUGE</t>
  </si>
  <si>
    <t>A658038</t>
  </si>
  <si>
    <t>ADMINISTRACIJA I UPRAVLJANJE</t>
  </si>
  <si>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</si>
  <si>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</si>
  <si>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</si>
  <si>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</si>
  <si>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</si>
  <si>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</si>
  <si>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</si>
  <si>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</si>
  <si>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</si>
  <si>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</si>
  <si>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</si>
  <si>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</si>
  <si>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</si>
  <si>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</si>
  <si>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</si>
  <si>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</si>
  <si>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Naknade troškova osobama izvan radnog odnosa</t>
  </si>
  <si>
    <t>329</t>
  </si>
  <si>
    <t>Ostali nespomenuti rashodi poslovanja</t>
  </si>
  <si>
    <t>34</t>
  </si>
  <si>
    <t>Financijski rashodi</t>
  </si>
  <si>
    <t>343</t>
  </si>
  <si>
    <t>Ostali financijski rashodi</t>
  </si>
  <si>
    <t>Naknade građanima i kućanstvima na temelju osiguranja i druge naknade</t>
  </si>
  <si>
    <t>Ostale naknade građanima i kućanstvima iz proračuna</t>
  </si>
  <si>
    <t>42</t>
  </si>
  <si>
    <t>Rashodi za nabavu proizvedene dugotrajne imovine</t>
  </si>
  <si>
    <t>422</t>
  </si>
  <si>
    <t>Postrojenja i oprema</t>
  </si>
  <si>
    <t>A658041</t>
  </si>
  <si>
    <t>ANKETA O BROJU STOKE</t>
  </si>
  <si>
    <t>A658057</t>
  </si>
  <si>
    <t>AGROMONETARNE STATISTIKE</t>
  </si>
  <si>
    <t>A658063</t>
  </si>
  <si>
    <t>PROCJENA BILJNE PROIZVODNJE</t>
  </si>
  <si>
    <t>A658068</t>
  </si>
  <si>
    <t>STATISTIKA DISTRIBUTIVNE TRGOVINE, UGOSTITELJSTVA I TURIZMA</t>
  </si>
  <si>
    <t>A658069</t>
  </si>
  <si>
    <t>STATISTIKA GRAĐEVINARSTVA I STANOVANJA</t>
  </si>
  <si>
    <t>A658075</t>
  </si>
  <si>
    <t>POPIS STANOVNIŠTVA</t>
  </si>
  <si>
    <t>41</t>
  </si>
  <si>
    <t>Rashodi za nabavu neproizvedene dugotrajne imovine</t>
  </si>
  <si>
    <t>412</t>
  </si>
  <si>
    <t>Nematerijalna imovina</t>
  </si>
  <si>
    <t>426</t>
  </si>
  <si>
    <t>Nematerijalna proizvedena imovina</t>
  </si>
  <si>
    <t>Rashodi za dodatna ulaganja na nefinancijskoj imovini</t>
  </si>
  <si>
    <t>Dodatna ulaganja na građevinskim objektima</t>
  </si>
  <si>
    <t>Dodatna ulaganja na postrojenjima i opremi</t>
  </si>
  <si>
    <t>A658106</t>
  </si>
  <si>
    <t>PUBLICISTIKA I INFORMACIJE</t>
  </si>
  <si>
    <t>A658107</t>
  </si>
  <si>
    <t>STATISTIKA TRŽIŠTA RADA I ANKETA O RADNOJ SNAZI</t>
  </si>
  <si>
    <t>A658109</t>
  </si>
  <si>
    <t>ANKETA O POTROŠNJI KUĆANSTAVA</t>
  </si>
  <si>
    <t>37</t>
  </si>
  <si>
    <t>372</t>
  </si>
  <si>
    <t>A658126</t>
  </si>
  <si>
    <t>EKONOMSKE STATISTIKE</t>
  </si>
  <si>
    <t>A658127</t>
  </si>
  <si>
    <t>POSLOVNE STATISTIKE</t>
  </si>
  <si>
    <t>K658035</t>
  </si>
  <si>
    <t>INFORMATIZACIJA ZAVODA</t>
  </si>
  <si>
    <t>Rashod za materijal i energiju</t>
  </si>
  <si>
    <t>Dodatna ulaganja za ostalu nefinancijsku imovinu</t>
  </si>
  <si>
    <t>K658094</t>
  </si>
  <si>
    <t>OBNOVA VOZNOG PARKA</t>
  </si>
  <si>
    <t>T658142</t>
  </si>
  <si>
    <t>SUDJELOVANJE U STATISTIČKIM PROGRAMIMA EUROPSKE KOMISIJE</t>
  </si>
  <si>
    <t>559</t>
  </si>
  <si>
    <t>324</t>
  </si>
  <si>
    <t>T658144</t>
  </si>
  <si>
    <t>IPA I - TRANZICIJSKI INSTRUMENT, TEHNIČKA
POMOĆ U PODRUČJU POSLOVNIH STATISTIKA
- STATISTIKA VANJSKO TRGOVINSKE
RAZMJENE, INDEKSA CIJENA PRI
PRUŽATELJIMA USLUGA - ANKETA O
POTROŠNJI ENERGIJE U POLJOPRIVREDI</t>
  </si>
  <si>
    <t>T658147</t>
  </si>
  <si>
    <t>OPERATIVNI PROGRAM UČINKOVITI LJUDSKI
POTENCIJALI 2014.-2020.</t>
  </si>
  <si>
    <t>Plaće</t>
  </si>
  <si>
    <t>561</t>
  </si>
  <si>
    <t>T658150</t>
  </si>
  <si>
    <t>TEHNIČKA POMOĆ- REGIONALNI RAČUNI KUĆANSTAVA, SUSTAV ZAŠTITE POVJERLJIVIH STATISTIČKIH PODATAKA I UPRAVLJANJE ODNOSA S KORISNICIMA</t>
  </si>
  <si>
    <t>T658153</t>
  </si>
  <si>
    <t>POPIS POLJOPRIVREDE 2020.</t>
  </si>
  <si>
    <t>Dodatna ulaganje na građevinskim objektima</t>
  </si>
  <si>
    <t>T658155</t>
  </si>
  <si>
    <t>TWINNING - PODRŠKA REFORMI STATISTIČKOG SUSTAVA BiH IPA 2015 BA 15 IPA ST 01 17</t>
  </si>
  <si>
    <t>36</t>
  </si>
  <si>
    <t>Pomoći unutar općeg proračuna</t>
  </si>
  <si>
    <t>Tekuće pomoći unutar općeg proračuna</t>
  </si>
  <si>
    <t>A658117</t>
  </si>
  <si>
    <t>ANKETA O DOHOTKU STANOVNIŠTVA</t>
  </si>
  <si>
    <t>T658154</t>
  </si>
  <si>
    <t>ANKETA O RASPOLAGANJU VREMENOM</t>
  </si>
  <si>
    <t>T658156</t>
  </si>
  <si>
    <t>PREDSJEDANJE RH EU</t>
  </si>
  <si>
    <t>Povećanje</t>
  </si>
  <si>
    <t>Smanjenje</t>
  </si>
  <si>
    <t>K658037</t>
  </si>
  <si>
    <t>ODRŽAVANJE GRAĐEVINSKIH OBJEKATA</t>
  </si>
  <si>
    <t>Tekući financijski plan 
2019.</t>
  </si>
  <si>
    <t>Izmjene i dopune državnog proračuna Republike Hrvatske za 2019. godinu i projekcija za 2020. i 2021. godinu (N.N. br. 111/19)</t>
  </si>
  <si>
    <t>Izvor 
financ.</t>
  </si>
  <si>
    <t>87/08, 136/12 i 15/15) I  ČL. 4. ST. 2. I 3. ZAKONA O IZVRŠAVANJU DRŽAVNOG PRORAČUNA RH ZA 2019. GODINU (N.N. br. 113/18 I 111/2019)</t>
  </si>
  <si>
    <t>PRORAČUNU (N.N. br. 87/08, 136/12 i 15/15)</t>
  </si>
  <si>
    <t xml:space="preserve">PRERASPODJELA SREDSTAVA U FINANCIJSKOM PLANU DZS ZA 2019. GODINU SUKLADNO ČL. 46. ST. 2. ZAKONA O </t>
  </si>
  <si>
    <t xml:space="preserve">PRERASPODJELA SREDSTAVA U FINANCIJSKOM PLANU DZS ZA 2019. GODINU SUKLADNO ČL. 46. ST. 2. ZAKONA O PRORAČUNU (N.N. br. </t>
  </si>
  <si>
    <t>Novi 
financijski plan 
2019.</t>
  </si>
  <si>
    <t>Novi
financijski plan 
2019.</t>
  </si>
  <si>
    <t>Novi 
financijski plan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</si>
</sst>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k_n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color indexed="8"/>
      <name val="Arial"/>
      <family val="2"/>
    </font>
    <font>
      <b/>
      <i/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2" borderId="1" applyNumberFormat="0" applyProtection="0">
      <alignment horizontal="left" vertical="center" indent="1"/>
    </xf>
    <xf numFmtId="0" fontId="1" fillId="4" borderId="1" applyNumberFormat="0" applyProtection="0">
      <alignment horizontal="left" vertical="center" indent="1"/>
    </xf>
    <xf numFmtId="0" fontId="3" fillId="4" borderId="1" applyNumberFormat="0" applyProtection="0">
      <alignment horizontal="left" vertical="center" wrapText="1" indent="1"/>
    </xf>
    <xf numFmtId="0" fontId="1" fillId="5" borderId="1" applyNumberFormat="0" applyProtection="0">
      <alignment horizontal="left" vertical="center" wrapText="1" indent="1"/>
    </xf>
    <xf numFmtId="4" fontId="7" fillId="6" borderId="1" applyNumberFormat="0" applyProtection="0">
      <alignment vertical="center"/>
    </xf>
    <xf numFmtId="0" fontId="3" fillId="7" borderId="1" applyNumberFormat="0" applyProtection="0">
      <alignment horizontal="left" vertical="center" wrapText="1" indent="1"/>
    </xf>
    <xf numFmtId="0" fontId="1" fillId="8" borderId="1" applyNumberFormat="0" applyProtection="0">
      <alignment horizontal="left" vertical="center" wrapText="1" indent="1"/>
    </xf>
    <xf numFmtId="4" fontId="7" fillId="9" borderId="1" applyNumberFormat="0" applyProtection="0">
      <alignment horizontal="right" vertical="center"/>
    </xf>
  </cellStyleXfs>
  <cellXfs count="7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4" fillId="3" borderId="1" xfId="1" applyFont="1" applyFill="1" applyAlignment="1">
      <alignment horizontal="center" vertical="center"/>
    </xf>
    <xf numFmtId="164" fontId="4" fillId="3" borderId="1" xfId="1" applyNumberFormat="1" applyFont="1" applyFill="1" applyAlignment="1">
      <alignment horizontal="center" vertical="center" wrapText="1"/>
    </xf>
    <xf numFmtId="0" fontId="4" fillId="3" borderId="1" xfId="2" applyFont="1" applyFill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5" fillId="0" borderId="1" xfId="3" quotePrefix="1" applyFont="1" applyFill="1" applyAlignment="1">
      <alignment horizontal="left" vertical="center" wrapText="1" indent="1"/>
    </xf>
    <xf numFmtId="164" fontId="6" fillId="0" borderId="1" xfId="4" quotePrefix="1" applyNumberFormat="1" applyFont="1" applyFill="1" applyAlignment="1">
      <alignment horizontal="left" vertical="center" wrapText="1" indent="3"/>
    </xf>
    <xf numFmtId="0" fontId="5" fillId="0" borderId="1" xfId="3" applyFont="1" applyFill="1" applyAlignment="1">
      <alignment horizontal="left" vertical="center" wrapText="1" indent="1"/>
    </xf>
    <xf numFmtId="3" fontId="8" fillId="0" borderId="1" xfId="5" applyNumberFormat="1" applyFont="1" applyFill="1">
      <alignment vertical="center"/>
    </xf>
    <xf numFmtId="0" fontId="5" fillId="0" borderId="1" xfId="6" quotePrefix="1" applyFont="1" applyFill="1" applyAlignment="1">
      <alignment horizontal="left" vertical="center" wrapText="1" indent="1"/>
    </xf>
    <xf numFmtId="164" fontId="6" fillId="0" borderId="1" xfId="4" quotePrefix="1" applyNumberFormat="1" applyFont="1" applyFill="1" applyAlignment="1">
      <alignment horizontal="left" vertical="center" wrapText="1" indent="2"/>
    </xf>
    <xf numFmtId="0" fontId="5" fillId="0" borderId="1" xfId="6" applyFont="1" applyFill="1" applyAlignment="1">
      <alignment horizontal="left" vertical="center" wrapText="1" indent="1"/>
    </xf>
    <xf numFmtId="0" fontId="4" fillId="0" borderId="1" xfId="7" quotePrefix="1" applyFont="1" applyFill="1" applyAlignment="1">
      <alignment horizontal="left" vertical="center" wrapText="1" indent="2"/>
    </xf>
    <xf numFmtId="0" fontId="4" fillId="0" borderId="1" xfId="7" applyFont="1" applyFill="1" applyAlignment="1">
      <alignment horizontal="left" vertical="center" wrapText="1" indent="1"/>
    </xf>
    <xf numFmtId="3" fontId="9" fillId="0" borderId="1" xfId="5" applyNumberFormat="1" applyFont="1" applyFill="1">
      <alignment vertical="center"/>
    </xf>
    <xf numFmtId="0" fontId="4" fillId="0" borderId="2" xfId="4" quotePrefix="1" applyFont="1" applyFill="1" applyBorder="1" applyAlignment="1">
      <alignment horizontal="left" vertical="center" wrapText="1" indent="2"/>
    </xf>
    <xf numFmtId="164" fontId="6" fillId="0" borderId="2" xfId="4" quotePrefix="1" applyNumberFormat="1" applyFont="1" applyFill="1" applyBorder="1" applyAlignment="1">
      <alignment horizontal="left" vertical="center" wrapText="1" indent="2"/>
    </xf>
    <xf numFmtId="0" fontId="4" fillId="0" borderId="2" xfId="4" applyFont="1" applyFill="1" applyBorder="1" applyAlignment="1">
      <alignment horizontal="left" vertical="center" wrapText="1" indent="1"/>
    </xf>
    <xf numFmtId="3" fontId="9" fillId="0" borderId="2" xfId="5" applyNumberFormat="1" applyFont="1" applyFill="1" applyBorder="1">
      <alignment vertical="center"/>
    </xf>
    <xf numFmtId="0" fontId="5" fillId="0" borderId="3" xfId="4" quotePrefix="1" applyFont="1" applyFill="1" applyBorder="1" applyAlignment="1">
      <alignment horizontal="left" vertical="center" wrapText="1" indent="2"/>
    </xf>
    <xf numFmtId="164" fontId="6" fillId="0" borderId="4" xfId="4" quotePrefix="1" applyNumberFormat="1" applyFont="1" applyFill="1" applyBorder="1" applyAlignment="1">
      <alignment horizontal="left" vertical="center" wrapText="1" indent="2"/>
    </xf>
    <xf numFmtId="0" fontId="5" fillId="0" borderId="4" xfId="4" applyFont="1" applyFill="1" applyBorder="1" applyAlignment="1">
      <alignment horizontal="left" vertical="center" wrapText="1" indent="1"/>
    </xf>
    <xf numFmtId="3" fontId="8" fillId="0" borderId="4" xfId="5" applyNumberFormat="1" applyFont="1" applyFill="1" applyBorder="1">
      <alignment vertical="center"/>
    </xf>
    <xf numFmtId="0" fontId="4" fillId="0" borderId="5" xfId="4" quotePrefix="1" applyFont="1" applyFill="1" applyBorder="1" applyAlignment="1">
      <alignment horizontal="left" vertical="center" wrapText="1" indent="3"/>
    </xf>
    <xf numFmtId="164" fontId="5" fillId="0" borderId="5" xfId="4" quotePrefix="1" applyNumberFormat="1" applyFont="1" applyFill="1" applyBorder="1" applyAlignment="1">
      <alignment horizontal="left" vertical="center" wrapText="1" indent="2"/>
    </xf>
    <xf numFmtId="0" fontId="4" fillId="0" borderId="5" xfId="4" applyFont="1" applyFill="1" applyBorder="1" applyAlignment="1">
      <alignment horizontal="left" vertical="center" wrapText="1" indent="1"/>
    </xf>
    <xf numFmtId="3" fontId="9" fillId="0" borderId="5" xfId="8" applyNumberFormat="1" applyFont="1" applyFill="1" applyBorder="1">
      <alignment horizontal="right" vertical="center"/>
    </xf>
    <xf numFmtId="0" fontId="10" fillId="0" borderId="1" xfId="4" quotePrefix="1" applyFont="1" applyFill="1" applyAlignment="1">
      <alignment horizontal="left" vertical="center" wrapText="1" indent="4"/>
    </xf>
    <xf numFmtId="164" fontId="6" fillId="0" borderId="1" xfId="4" quotePrefix="1" applyNumberFormat="1" applyFont="1" applyFill="1" applyAlignment="1">
      <alignment horizontal="left" vertical="center" wrapText="1" indent="1"/>
    </xf>
    <xf numFmtId="0" fontId="10" fillId="0" borderId="1" xfId="4" applyFont="1" applyFill="1" applyAlignment="1">
      <alignment horizontal="left" vertical="center" wrapText="1" indent="1"/>
    </xf>
    <xf numFmtId="3" fontId="11" fillId="0" borderId="1" xfId="8" applyNumberFormat="1" applyFont="1" applyFill="1">
      <alignment horizontal="right" vertical="center"/>
    </xf>
    <xf numFmtId="0" fontId="4" fillId="0" borderId="1" xfId="4" quotePrefix="1" applyFont="1" applyFill="1" applyAlignment="1">
      <alignment horizontal="left" vertical="center" wrapText="1" indent="3"/>
    </xf>
    <xf numFmtId="164" fontId="5" fillId="0" borderId="1" xfId="4" quotePrefix="1" applyNumberFormat="1" applyFont="1" applyFill="1" applyAlignment="1">
      <alignment horizontal="left" vertical="center" wrapText="1" indent="1"/>
    </xf>
    <xf numFmtId="0" fontId="4" fillId="0" borderId="1" xfId="4" applyFont="1" applyFill="1" applyAlignment="1">
      <alignment horizontal="left" vertical="center" wrapText="1" indent="1"/>
    </xf>
    <xf numFmtId="3" fontId="9" fillId="0" borderId="1" xfId="8" applyNumberFormat="1" applyFont="1" applyFill="1">
      <alignment horizontal="right" vertical="center"/>
    </xf>
    <xf numFmtId="164" fontId="6" fillId="0" borderId="4" xfId="4" quotePrefix="1" applyNumberFormat="1" applyFont="1" applyFill="1" applyBorder="1" applyAlignment="1">
      <alignment horizontal="left" vertical="center" wrapText="1" indent="1"/>
    </xf>
    <xf numFmtId="3" fontId="8" fillId="0" borderId="6" xfId="5" applyNumberFormat="1" applyFont="1" applyFill="1" applyBorder="1">
      <alignment vertical="center"/>
    </xf>
    <xf numFmtId="164" fontId="5" fillId="0" borderId="5" xfId="4" quotePrefix="1" applyNumberFormat="1" applyFont="1" applyFill="1" applyBorder="1" applyAlignment="1">
      <alignment horizontal="left" vertical="center" wrapText="1" indent="1"/>
    </xf>
    <xf numFmtId="0" fontId="0" fillId="0" borderId="0" xfId="0" applyAlignment="1"/>
    <xf numFmtId="0" fontId="10" fillId="0" borderId="2" xfId="4" quotePrefix="1" applyFont="1" applyFill="1" applyBorder="1" applyAlignment="1">
      <alignment horizontal="left" vertical="center" wrapText="1" indent="4"/>
    </xf>
    <xf numFmtId="164" fontId="6" fillId="0" borderId="2" xfId="4" quotePrefix="1" applyNumberFormat="1" applyFont="1" applyFill="1" applyBorder="1" applyAlignment="1">
      <alignment horizontal="left" vertical="center" wrapText="1" indent="1"/>
    </xf>
    <xf numFmtId="0" fontId="10" fillId="0" borderId="2" xfId="4" applyFont="1" applyFill="1" applyBorder="1" applyAlignment="1">
      <alignment horizontal="left" vertical="center" wrapText="1" indent="1"/>
    </xf>
    <xf numFmtId="3" fontId="11" fillId="0" borderId="2" xfId="8" applyNumberFormat="1" applyFont="1" applyFill="1" applyBorder="1">
      <alignment horizontal="right" vertical="center"/>
    </xf>
    <xf numFmtId="0" fontId="5" fillId="0" borderId="3" xfId="4" applyFont="1" applyFill="1" applyBorder="1" applyAlignment="1">
      <alignment horizontal="left" vertical="center" wrapText="1" indent="2"/>
    </xf>
    <xf numFmtId="0" fontId="4" fillId="0" borderId="1" xfId="4" quotePrefix="1" applyFont="1" applyFill="1" applyAlignment="1">
      <alignment horizontal="center" vertical="center" wrapText="1"/>
    </xf>
    <xf numFmtId="0" fontId="12" fillId="0" borderId="4" xfId="4" applyFont="1" applyFill="1" applyBorder="1" applyAlignment="1">
      <alignment horizontal="left" vertical="center" wrapText="1" indent="1"/>
    </xf>
    <xf numFmtId="3" fontId="9" fillId="0" borderId="4" xfId="8" applyNumberFormat="1" applyFont="1" applyFill="1" applyBorder="1">
      <alignment horizontal="right" vertical="center"/>
    </xf>
    <xf numFmtId="0" fontId="4" fillId="0" borderId="5" xfId="4" quotePrefix="1" applyFont="1" applyFill="1" applyBorder="1" applyAlignment="1">
      <alignment horizontal="center" vertical="center" wrapText="1"/>
    </xf>
    <xf numFmtId="0" fontId="12" fillId="0" borderId="3" xfId="4" quotePrefix="1" applyFont="1" applyFill="1" applyBorder="1" applyAlignment="1">
      <alignment horizontal="center" vertical="center" wrapText="1"/>
    </xf>
    <xf numFmtId="164" fontId="12" fillId="0" borderId="4" xfId="4" quotePrefix="1" applyNumberFormat="1" applyFont="1" applyFill="1" applyBorder="1" applyAlignment="1">
      <alignment horizontal="left" vertical="center" wrapText="1" indent="1"/>
    </xf>
    <xf numFmtId="3" fontId="13" fillId="0" borderId="4" xfId="8" applyNumberFormat="1" applyFont="1" applyFill="1" applyBorder="1">
      <alignment horizontal="right" vertical="center"/>
    </xf>
    <xf numFmtId="0" fontId="14" fillId="0" borderId="0" xfId="0" applyFont="1"/>
    <xf numFmtId="164" fontId="4" fillId="0" borderId="5" xfId="4" quotePrefix="1" applyNumberFormat="1" applyFont="1" applyFill="1" applyBorder="1" applyAlignment="1">
      <alignment horizontal="left" vertical="center" wrapText="1" indent="1"/>
    </xf>
    <xf numFmtId="164" fontId="15" fillId="0" borderId="1" xfId="4" quotePrefix="1" applyNumberFormat="1" applyFont="1" applyFill="1" applyAlignment="1">
      <alignment horizontal="left" vertical="center" wrapText="1" indent="1"/>
    </xf>
    <xf numFmtId="0" fontId="16" fillId="0" borderId="1" xfId="4" applyFont="1" applyFill="1" applyAlignment="1">
      <alignment horizontal="left" vertical="center" wrapText="1" indent="1"/>
    </xf>
    <xf numFmtId="3" fontId="17" fillId="0" borderId="1" xfId="8" applyNumberFormat="1" applyFont="1" applyFill="1">
      <alignment horizontal="right" vertical="center"/>
    </xf>
    <xf numFmtId="3" fontId="0" fillId="0" borderId="0" xfId="0" applyNumberFormat="1"/>
    <xf numFmtId="3" fontId="8" fillId="0" borderId="7" xfId="5" applyNumberFormat="1" applyFont="1" applyFill="1" applyBorder="1">
      <alignment vertical="center"/>
    </xf>
    <xf numFmtId="3" fontId="13" fillId="0" borderId="1" xfId="8" applyNumberFormat="1" applyFont="1" applyFill="1">
      <alignment horizontal="right" vertical="center"/>
    </xf>
    <xf numFmtId="3" fontId="9" fillId="0" borderId="9" xfId="5" applyNumberFormat="1" applyFont="1" applyFill="1" applyBorder="1">
      <alignment vertical="center"/>
    </xf>
    <xf numFmtId="3" fontId="9" fillId="0" borderId="10" xfId="5" applyNumberFormat="1" applyFont="1" applyFill="1" applyBorder="1">
      <alignment vertical="center"/>
    </xf>
    <xf numFmtId="3" fontId="8" fillId="0" borderId="10" xfId="5" applyNumberFormat="1" applyFont="1" applyFill="1" applyBorder="1">
      <alignment vertical="center"/>
    </xf>
    <xf numFmtId="3" fontId="13" fillId="0" borderId="5" xfId="8" applyNumberFormat="1" applyFont="1" applyFill="1" applyBorder="1">
      <alignment horizontal="right" vertical="center"/>
    </xf>
    <xf numFmtId="3" fontId="18" fillId="0" borderId="8" xfId="5" applyNumberFormat="1" applyFont="1" applyFill="1" applyBorder="1">
      <alignment vertical="center"/>
    </xf>
    <xf numFmtId="3" fontId="13" fillId="0" borderId="8" xfId="8" applyNumberFormat="1" applyFont="1" applyFill="1" applyBorder="1">
      <alignment horizontal="right" vertical="center"/>
    </xf>
    <xf numFmtId="3" fontId="9" fillId="0" borderId="7" xfId="8" applyNumberFormat="1" applyFont="1" applyFill="1" applyBorder="1">
      <alignment horizontal="right" vertical="center"/>
    </xf>
    <xf numFmtId="3" fontId="13" fillId="0" borderId="7" xfId="8" applyNumberFormat="1" applyFont="1" applyFill="1" applyBorder="1">
      <alignment horizontal="right" vertical="center"/>
    </xf>
    <xf numFmtId="0" fontId="4" fillId="3" borderId="2" xfId="2" applyFont="1" applyFill="1" applyBorder="1" applyAlignment="1">
      <alignment horizontal="center" vertical="center" wrapText="1"/>
    </xf>
    <xf numFmtId="3" fontId="18" fillId="0" borderId="12" xfId="5" applyNumberFormat="1" applyFont="1" applyFill="1" applyBorder="1">
      <alignment vertical="center"/>
    </xf>
    <xf numFmtId="3" fontId="13" fillId="0" borderId="12" xfId="5" applyNumberFormat="1" applyFont="1" applyFill="1" applyBorder="1">
      <alignment vertical="center"/>
    </xf>
    <xf numFmtId="3" fontId="13" fillId="0" borderId="11" xfId="5" applyNumberFormat="1" applyFont="1" applyFill="1" applyBorder="1">
      <alignment vertical="center"/>
    </xf>
  </cellXfs>
  <cellStyles count="9">
    <cellStyle name="Normal" xfId="0" builtinId="0"/>
    <cellStyle name="SAPBEXaggData" xfId="5"/>
    <cellStyle name="SAPBEXchaText" xfId="1"/>
    <cellStyle name="SAPBEXHLevel0" xfId="3"/>
    <cellStyle name="SAPBEXHLevel0X" xfId="2"/>
    <cellStyle name="SAPBEXHLevel1" xfId="6"/>
    <cellStyle name="SAPBEXHLevel2" xfId="7"/>
    <cellStyle name="SAPBEXHLevel3" xfId="4"/>
    <cellStyle name="SAPBEXstdData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6763</xdr:colOff>
      <xdr:row>295</xdr:row>
      <xdr:rowOff>33817</xdr:rowOff>
    </xdr:from>
    <xdr:to>
      <xdr:col>5</xdr:col>
      <xdr:colOff>588409</xdr:colOff>
      <xdr:row>299</xdr:row>
      <xdr:rowOff>47345</xdr:rowOff>
    </xdr:to>
    <xdr:pic>
      <xdr:nvPicPr>
        <xdr:cNvPr id="2" name="Slika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3" y="44201242"/>
          <a:ext cx="6296646" cy="661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344929</xdr:colOff>
      <xdr:row>4</xdr:row>
      <xdr:rowOff>118922</xdr:rowOff>
    </xdr:to>
    <xdr:pic>
      <xdr:nvPicPr>
        <xdr:cNvPr id="3" name="Slika 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526029" cy="845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6763</xdr:colOff>
      <xdr:row>296</xdr:row>
      <xdr:rowOff>33817</xdr:rowOff>
    </xdr:from>
    <xdr:to>
      <xdr:col>5</xdr:col>
      <xdr:colOff>588409</xdr:colOff>
      <xdr:row>300</xdr:row>
      <xdr:rowOff>47345</xdr:rowOff>
    </xdr:to>
    <xdr:pic>
      <xdr:nvPicPr>
        <xdr:cNvPr id="2" name="Slika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3" y="49982917"/>
          <a:ext cx="6296646" cy="661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344929</xdr:colOff>
      <xdr:row>4</xdr:row>
      <xdr:rowOff>118922</xdr:rowOff>
    </xdr:to>
    <xdr:pic>
      <xdr:nvPicPr>
        <xdr:cNvPr id="3" name="Slika 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526029" cy="8523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6763</xdr:colOff>
      <xdr:row>293</xdr:row>
      <xdr:rowOff>33817</xdr:rowOff>
    </xdr:from>
    <xdr:to>
      <xdr:col>5</xdr:col>
      <xdr:colOff>515140</xdr:colOff>
      <xdr:row>297</xdr:row>
      <xdr:rowOff>47345</xdr:rowOff>
    </xdr:to>
    <xdr:pic>
      <xdr:nvPicPr>
        <xdr:cNvPr id="2" name="Slika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3" y="49982917"/>
          <a:ext cx="6296646" cy="661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344929</xdr:colOff>
      <xdr:row>4</xdr:row>
      <xdr:rowOff>118922</xdr:rowOff>
    </xdr:to>
    <xdr:pic>
      <xdr:nvPicPr>
        <xdr:cNvPr id="3" name="Slika 1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526029" cy="8523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1"/>
  <sheetViews>
    <sheetView showGridLines="0" tabSelected="1" zoomScale="130" zoomScaleNormal="130" zoomScalePageLayoutView="110" workbookViewId="0">
      <pane ySplit="8" topLeftCell="A9" activePane="bottomLeft" state="frozen"/>
      <selection activeCell="D15" sqref="D15"/>
      <selection pane="bottomLeft" activeCell="G9" sqref="G9"/>
    </sheetView>
  </sheetViews>
  <sheetFormatPr defaultRowHeight="12.75" x14ac:dyDescent="0.2"/>
  <cols>
    <col min="1" max="1" width="11" style="1" customWidth="1"/>
    <col min="2" max="2" width="6.7109375" style="2" customWidth="1"/>
    <col min="3" max="3" width="42.42578125" customWidth="1"/>
    <col min="4" max="4" width="12.7109375" customWidth="1"/>
    <col min="5" max="6" width="12.85546875" customWidth="1"/>
    <col min="7" max="7" width="12.5703125" customWidth="1"/>
    <col min="8" max="8" width="17.85546875" customWidth="1"/>
    <col min="9" max="9" width="9.28515625" customWidth="1"/>
    <col min="10" max="10" width="17" customWidth="1"/>
    <col min="11" max="11" width="9.5703125" bestFit="1" customWidth="1"/>
    <col min="12" max="12" width="17.140625" customWidth="1"/>
    <col min="13" max="13" width="9.5703125" bestFit="1" customWidth="1"/>
  </cols>
  <sheetData>
    <row r="1" spans="1:9" ht="13.5" customHeight="1" x14ac:dyDescent="0.2"/>
    <row r="2" spans="1:9" ht="15.75" customHeight="1" x14ac:dyDescent="0.2">
      <c r="A2" s="3"/>
      <c r="B2" s="4"/>
    </row>
    <row r="3" spans="1:9" ht="15.75" customHeight="1" x14ac:dyDescent="0.2">
      <c r="A3" s="3"/>
      <c r="B3" s="4"/>
    </row>
    <row r="4" spans="1:9" ht="12.95" customHeight="1" x14ac:dyDescent="0.2"/>
    <row r="6" spans="1:9" x14ac:dyDescent="0.2">
      <c r="A6" s="3" t="s">
        <v>111</v>
      </c>
      <c r="B6" s="4"/>
    </row>
    <row r="8" spans="1:9" s="9" customFormat="1" ht="38.25" customHeight="1" x14ac:dyDescent="0.2">
      <c r="A8" s="5" t="s">
        <v>0</v>
      </c>
      <c r="B8" s="6" t="s">
        <v>112</v>
      </c>
      <c r="C8" s="5" t="s">
        <v>1</v>
      </c>
      <c r="D8" s="7" t="s">
        <v>110</v>
      </c>
      <c r="E8" s="7" t="s">
        <v>107</v>
      </c>
      <c r="F8" s="7" t="s">
        <v>106</v>
      </c>
      <c r="G8" s="7" t="s">
        <v>117</v>
      </c>
      <c r="H8" s="8"/>
      <c r="I8" s="8"/>
    </row>
    <row r="9" spans="1:9" x14ac:dyDescent="0.2">
      <c r="A9" s="10" t="s">
        <v>2</v>
      </c>
      <c r="B9" s="11"/>
      <c r="C9" s="12" t="s">
        <v>3</v>
      </c>
      <c r="D9" s="13">
        <f t="shared" ref="D9:E11" si="0">D10</f>
        <v>129418164</v>
      </c>
      <c r="E9" s="13">
        <f t="shared" si="0"/>
        <v>24370467</v>
      </c>
      <c r="F9" s="13">
        <f t="shared" ref="F9:G11" si="1">F10</f>
        <v>2523761</v>
      </c>
      <c r="G9" s="13">
        <f>G10</f>
        <v>107571458</v>
      </c>
    </row>
    <row r="10" spans="1:9" x14ac:dyDescent="0.2">
      <c r="A10" s="14" t="s">
        <v>4</v>
      </c>
      <c r="B10" s="15"/>
      <c r="C10" s="16" t="s">
        <v>5</v>
      </c>
      <c r="D10" s="13">
        <f t="shared" si="0"/>
        <v>129418164</v>
      </c>
      <c r="E10" s="13">
        <f t="shared" si="0"/>
        <v>24370467</v>
      </c>
      <c r="F10" s="13">
        <f t="shared" si="1"/>
        <v>2523761</v>
      </c>
      <c r="G10" s="13">
        <f t="shared" si="1"/>
        <v>107571458</v>
      </c>
    </row>
    <row r="11" spans="1:9" ht="22.5" x14ac:dyDescent="0.2">
      <c r="A11" s="17" t="s">
        <v>6</v>
      </c>
      <c r="B11" s="15"/>
      <c r="C11" s="18" t="s">
        <v>7</v>
      </c>
      <c r="D11" s="19">
        <f t="shared" si="0"/>
        <v>129418164</v>
      </c>
      <c r="E11" s="19">
        <f t="shared" si="0"/>
        <v>24370467</v>
      </c>
      <c r="F11" s="19">
        <f>F12</f>
        <v>2523761</v>
      </c>
      <c r="G11" s="19">
        <f t="shared" si="1"/>
        <v>107571458</v>
      </c>
    </row>
    <row r="12" spans="1:9" ht="13.5" thickBot="1" x14ac:dyDescent="0.25">
      <c r="A12" s="20" t="s">
        <v>8</v>
      </c>
      <c r="B12" s="21"/>
      <c r="C12" s="22" t="s">
        <v>9</v>
      </c>
      <c r="D12" s="23">
        <f>D13+D39+D42+D45+D48+D51+D54+D72+D76+D79+D84+D87+D90+D93+D106+D111+D114+D164+D168+D198+D202+D216+D221+D232</f>
        <v>129418164</v>
      </c>
      <c r="E12" s="23">
        <f>E13+E39+E42+E45+E48+E51+E54+E72+E76+E79+E84+E87+E90+E93+E106+E111+E114+E164+E168+E198+E202+E216+E221+E232</f>
        <v>24370467</v>
      </c>
      <c r="F12" s="23">
        <f>F13+F39+F42+F45+F48+F51+F54+F72+F76+F79+F84+F87+F90+F93+F106+F111+F114+F164+F168+F198+F202+F216+F221+F232</f>
        <v>2523761</v>
      </c>
      <c r="G12" s="23">
        <f>G13+G39+G42+G45+G48+G51+G54+G72+G76+G79+G84+G87+G90+G93+G106+G111+G114+G164+G168+G198+G202+G216+G221+G232</f>
        <v>107571458</v>
      </c>
    </row>
    <row r="13" spans="1:9" ht="13.5" thickBot="1" x14ac:dyDescent="0.25">
      <c r="A13" s="24" t="s">
        <v>10</v>
      </c>
      <c r="B13" s="25"/>
      <c r="C13" s="26" t="s">
        <v>11</v>
      </c>
      <c r="D13" s="27">
        <f>D14+D20+D32+D36+D34</f>
        <v>71682459</v>
      </c>
      <c r="E13" s="27">
        <f>E14+E20+E32+E36+E34</f>
        <v>1306184</v>
      </c>
      <c r="F13" s="27">
        <f>F14+F20+F32+F36+F34</f>
        <v>1438400</v>
      </c>
      <c r="G13" s="27">
        <f>G14+G20+G32+G36+G34</f>
        <v>71814675</v>
      </c>
    </row>
    <row r="14" spans="1:9" x14ac:dyDescent="0.2">
      <c r="A14" s="28" t="s">
        <v>12</v>
      </c>
      <c r="B14" s="29"/>
      <c r="C14" s="30" t="s">
        <v>13</v>
      </c>
      <c r="D14" s="31">
        <f>SUM(D15:D19)</f>
        <v>59116398</v>
      </c>
      <c r="E14" s="31">
        <f>SUM(E15:E19)</f>
        <v>760563</v>
      </c>
      <c r="F14" s="31">
        <f>SUM(F15:F19)</f>
        <v>700656</v>
      </c>
      <c r="G14" s="31">
        <f>SUM(G15:G19)</f>
        <v>59056491</v>
      </c>
    </row>
    <row r="15" spans="1:9" x14ac:dyDescent="0.2">
      <c r="A15" s="32" t="s">
        <v>14</v>
      </c>
      <c r="B15" s="33">
        <v>11</v>
      </c>
      <c r="C15" s="34" t="s">
        <v>15</v>
      </c>
      <c r="D15" s="35">
        <v>48384010</v>
      </c>
      <c r="E15" s="35">
        <v>0</v>
      </c>
      <c r="F15" s="35">
        <v>417388</v>
      </c>
      <c r="G15" s="35">
        <f>D15-E15+F15</f>
        <v>48801398</v>
      </c>
    </row>
    <row r="16" spans="1:9" hidden="1" x14ac:dyDescent="0.2">
      <c r="A16" s="32" t="s">
        <v>14</v>
      </c>
      <c r="B16" s="33">
        <v>31</v>
      </c>
      <c r="C16" s="34" t="s">
        <v>15</v>
      </c>
      <c r="D16" s="35">
        <v>0</v>
      </c>
      <c r="E16" s="35">
        <v>0</v>
      </c>
      <c r="F16" s="35">
        <v>0</v>
      </c>
      <c r="G16" s="35">
        <f t="shared" ref="G16:G19" si="2">D16-E16+F16</f>
        <v>0</v>
      </c>
    </row>
    <row r="17" spans="1:7" x14ac:dyDescent="0.2">
      <c r="A17" s="32" t="s">
        <v>16</v>
      </c>
      <c r="B17" s="33">
        <v>11</v>
      </c>
      <c r="C17" s="34" t="s">
        <v>17</v>
      </c>
      <c r="D17" s="35">
        <v>2410340</v>
      </c>
      <c r="E17" s="35">
        <v>0</v>
      </c>
      <c r="F17" s="35">
        <v>50000</v>
      </c>
      <c r="G17" s="35">
        <f t="shared" si="2"/>
        <v>2460340</v>
      </c>
    </row>
    <row r="18" spans="1:7" x14ac:dyDescent="0.2">
      <c r="A18" s="32" t="s">
        <v>18</v>
      </c>
      <c r="B18" s="33">
        <v>11</v>
      </c>
      <c r="C18" s="34" t="s">
        <v>19</v>
      </c>
      <c r="D18" s="35">
        <v>8322048</v>
      </c>
      <c r="E18" s="35">
        <v>760563</v>
      </c>
      <c r="F18" s="35">
        <v>233268</v>
      </c>
      <c r="G18" s="35">
        <f t="shared" si="2"/>
        <v>7794753</v>
      </c>
    </row>
    <row r="19" spans="1:7" hidden="1" x14ac:dyDescent="0.2">
      <c r="A19" s="32" t="s">
        <v>18</v>
      </c>
      <c r="B19" s="33">
        <v>31</v>
      </c>
      <c r="C19" s="34" t="s">
        <v>19</v>
      </c>
      <c r="D19" s="35">
        <v>0</v>
      </c>
      <c r="E19" s="35">
        <v>0</v>
      </c>
      <c r="F19" s="35">
        <v>0</v>
      </c>
      <c r="G19" s="35">
        <f t="shared" si="2"/>
        <v>0</v>
      </c>
    </row>
    <row r="20" spans="1:7" x14ac:dyDescent="0.2">
      <c r="A20" s="36" t="s">
        <v>20</v>
      </c>
      <c r="B20" s="37"/>
      <c r="C20" s="38" t="s">
        <v>21</v>
      </c>
      <c r="D20" s="39">
        <f>SUM(D21:D31)</f>
        <v>12351061</v>
      </c>
      <c r="E20" s="39">
        <f>SUM(E21:E31)</f>
        <v>545621</v>
      </c>
      <c r="F20" s="39">
        <f>SUM(F21:F31)</f>
        <v>734610</v>
      </c>
      <c r="G20" s="39">
        <f>SUM(G21:G31)</f>
        <v>12540050</v>
      </c>
    </row>
    <row r="21" spans="1:7" x14ac:dyDescent="0.2">
      <c r="A21" s="32" t="s">
        <v>22</v>
      </c>
      <c r="B21" s="33">
        <v>11</v>
      </c>
      <c r="C21" s="34" t="s">
        <v>23</v>
      </c>
      <c r="D21" s="35">
        <v>3895200</v>
      </c>
      <c r="E21" s="35">
        <v>0</v>
      </c>
      <c r="F21" s="35">
        <v>0</v>
      </c>
      <c r="G21" s="35">
        <f t="shared" ref="G21:G24" si="3">D21-E21+F21</f>
        <v>3895200</v>
      </c>
    </row>
    <row r="22" spans="1:7" x14ac:dyDescent="0.2">
      <c r="A22" s="32" t="s">
        <v>22</v>
      </c>
      <c r="B22" s="33">
        <v>31</v>
      </c>
      <c r="C22" s="34" t="s">
        <v>23</v>
      </c>
      <c r="D22" s="35">
        <v>132000</v>
      </c>
      <c r="E22" s="35">
        <v>0</v>
      </c>
      <c r="F22" s="35">
        <v>0</v>
      </c>
      <c r="G22" s="35">
        <f t="shared" si="3"/>
        <v>132000</v>
      </c>
    </row>
    <row r="23" spans="1:7" x14ac:dyDescent="0.2">
      <c r="A23" s="32">
        <v>321</v>
      </c>
      <c r="B23" s="33">
        <v>51</v>
      </c>
      <c r="C23" s="34" t="s">
        <v>23</v>
      </c>
      <c r="D23" s="35">
        <v>575000</v>
      </c>
      <c r="E23" s="35">
        <v>15456</v>
      </c>
      <c r="F23" s="35">
        <v>0</v>
      </c>
      <c r="G23" s="35">
        <f t="shared" si="3"/>
        <v>559544</v>
      </c>
    </row>
    <row r="24" spans="1:7" x14ac:dyDescent="0.2">
      <c r="A24" s="32" t="s">
        <v>24</v>
      </c>
      <c r="B24" s="33">
        <v>11</v>
      </c>
      <c r="C24" s="34" t="s">
        <v>25</v>
      </c>
      <c r="D24" s="35">
        <v>1571475</v>
      </c>
      <c r="E24" s="35">
        <v>0</v>
      </c>
      <c r="F24" s="35">
        <v>244305</v>
      </c>
      <c r="G24" s="35">
        <f t="shared" si="3"/>
        <v>1815780</v>
      </c>
    </row>
    <row r="25" spans="1:7" x14ac:dyDescent="0.2">
      <c r="A25" s="32">
        <v>322</v>
      </c>
      <c r="B25" s="33">
        <v>31</v>
      </c>
      <c r="C25" s="34" t="s">
        <v>25</v>
      </c>
      <c r="D25" s="35">
        <v>133300</v>
      </c>
      <c r="E25" s="35">
        <v>0</v>
      </c>
      <c r="F25" s="35">
        <v>1350</v>
      </c>
      <c r="G25" s="35">
        <f>D25-E25+F25</f>
        <v>134650</v>
      </c>
    </row>
    <row r="26" spans="1:7" x14ac:dyDescent="0.2">
      <c r="A26" s="32" t="s">
        <v>26</v>
      </c>
      <c r="B26" s="33">
        <v>11</v>
      </c>
      <c r="C26" s="34" t="s">
        <v>27</v>
      </c>
      <c r="D26" s="35">
        <v>5369393</v>
      </c>
      <c r="E26" s="35">
        <v>325000</v>
      </c>
      <c r="F26" s="35">
        <v>486453</v>
      </c>
      <c r="G26" s="35">
        <f>D26-E26+F26</f>
        <v>5530846</v>
      </c>
    </row>
    <row r="27" spans="1:7" x14ac:dyDescent="0.2">
      <c r="A27" s="32">
        <v>323</v>
      </c>
      <c r="B27" s="33">
        <v>31</v>
      </c>
      <c r="C27" s="34" t="s">
        <v>27</v>
      </c>
      <c r="D27" s="35">
        <v>61500</v>
      </c>
      <c r="E27" s="35">
        <v>0</v>
      </c>
      <c r="F27" s="35">
        <v>1309</v>
      </c>
      <c r="G27" s="35">
        <f t="shared" ref="G27:G31" si="4">D27-E27+F27</f>
        <v>62809</v>
      </c>
    </row>
    <row r="28" spans="1:7" ht="15.2" customHeight="1" x14ac:dyDescent="0.2">
      <c r="A28" s="32">
        <v>324</v>
      </c>
      <c r="B28" s="33">
        <v>11</v>
      </c>
      <c r="C28" s="34" t="s">
        <v>28</v>
      </c>
      <c r="D28" s="35">
        <v>88000</v>
      </c>
      <c r="E28" s="35">
        <v>0</v>
      </c>
      <c r="F28" s="35">
        <v>0</v>
      </c>
      <c r="G28" s="35">
        <f t="shared" si="4"/>
        <v>88000</v>
      </c>
    </row>
    <row r="29" spans="1:7" ht="15.2" customHeight="1" x14ac:dyDescent="0.2">
      <c r="A29" s="32">
        <v>324</v>
      </c>
      <c r="B29" s="33">
        <v>52</v>
      </c>
      <c r="C29" s="34" t="s">
        <v>28</v>
      </c>
      <c r="D29" s="35">
        <v>190000</v>
      </c>
      <c r="E29" s="35">
        <v>150000</v>
      </c>
      <c r="F29" s="35">
        <v>0</v>
      </c>
      <c r="G29" s="35">
        <f t="shared" si="4"/>
        <v>40000</v>
      </c>
    </row>
    <row r="30" spans="1:7" x14ac:dyDescent="0.2">
      <c r="A30" s="32" t="s">
        <v>29</v>
      </c>
      <c r="B30" s="33">
        <v>11</v>
      </c>
      <c r="C30" s="34" t="s">
        <v>30</v>
      </c>
      <c r="D30" s="35">
        <v>322193</v>
      </c>
      <c r="E30" s="35">
        <v>55165</v>
      </c>
      <c r="F30" s="35">
        <v>1193</v>
      </c>
      <c r="G30" s="35">
        <f t="shared" si="4"/>
        <v>268221</v>
      </c>
    </row>
    <row r="31" spans="1:7" x14ac:dyDescent="0.2">
      <c r="A31" s="32" t="s">
        <v>29</v>
      </c>
      <c r="B31" s="33">
        <v>31</v>
      </c>
      <c r="C31" s="34" t="s">
        <v>30</v>
      </c>
      <c r="D31" s="35">
        <v>13000</v>
      </c>
      <c r="E31" s="35">
        <v>0</v>
      </c>
      <c r="F31" s="35">
        <v>0</v>
      </c>
      <c r="G31" s="35">
        <f t="shared" si="4"/>
        <v>13000</v>
      </c>
    </row>
    <row r="32" spans="1:7" x14ac:dyDescent="0.2">
      <c r="A32" s="36" t="s">
        <v>31</v>
      </c>
      <c r="B32" s="37"/>
      <c r="C32" s="38" t="s">
        <v>32</v>
      </c>
      <c r="D32" s="39">
        <f>D33</f>
        <v>5000</v>
      </c>
      <c r="E32" s="39">
        <f>E33</f>
        <v>0</v>
      </c>
      <c r="F32" s="39">
        <f>F33</f>
        <v>0</v>
      </c>
      <c r="G32" s="39">
        <f>G33</f>
        <v>5000</v>
      </c>
    </row>
    <row r="33" spans="1:9" x14ac:dyDescent="0.2">
      <c r="A33" s="32" t="s">
        <v>33</v>
      </c>
      <c r="B33" s="33">
        <v>11</v>
      </c>
      <c r="C33" s="34" t="s">
        <v>34</v>
      </c>
      <c r="D33" s="35">
        <v>5000</v>
      </c>
      <c r="E33" s="35">
        <v>0</v>
      </c>
      <c r="F33" s="35">
        <v>0</v>
      </c>
      <c r="G33" s="35">
        <f>D33-E33+F33</f>
        <v>5000</v>
      </c>
    </row>
    <row r="34" spans="1:9" ht="22.5" x14ac:dyDescent="0.2">
      <c r="A34" s="36">
        <v>37</v>
      </c>
      <c r="B34" s="37"/>
      <c r="C34" s="38" t="s">
        <v>35</v>
      </c>
      <c r="D34" s="39">
        <f>D35</f>
        <v>50000</v>
      </c>
      <c r="E34" s="39">
        <f>E35</f>
        <v>0</v>
      </c>
      <c r="F34" s="39">
        <f>F35</f>
        <v>3000</v>
      </c>
      <c r="G34" s="39">
        <f>G35</f>
        <v>53000</v>
      </c>
    </row>
    <row r="35" spans="1:9" x14ac:dyDescent="0.2">
      <c r="A35" s="32">
        <v>372</v>
      </c>
      <c r="B35" s="33">
        <v>11</v>
      </c>
      <c r="C35" s="34" t="s">
        <v>36</v>
      </c>
      <c r="D35" s="35">
        <v>50000</v>
      </c>
      <c r="E35" s="35">
        <v>0</v>
      </c>
      <c r="F35" s="35">
        <v>3000</v>
      </c>
      <c r="G35" s="35">
        <f>D35-E35+F35</f>
        <v>53000</v>
      </c>
    </row>
    <row r="36" spans="1:9" ht="22.5" x14ac:dyDescent="0.2">
      <c r="A36" s="36" t="s">
        <v>37</v>
      </c>
      <c r="B36" s="37"/>
      <c r="C36" s="38" t="s">
        <v>38</v>
      </c>
      <c r="D36" s="39">
        <f t="shared" ref="D36:E36" si="5">SUM(D37:D38)</f>
        <v>160000</v>
      </c>
      <c r="E36" s="39">
        <f t="shared" si="5"/>
        <v>0</v>
      </c>
      <c r="F36" s="39">
        <f>SUM(F37:F38)</f>
        <v>134</v>
      </c>
      <c r="G36" s="39">
        <f>SUM(G37:G38)</f>
        <v>160134</v>
      </c>
    </row>
    <row r="37" spans="1:9" x14ac:dyDescent="0.2">
      <c r="A37" s="32" t="s">
        <v>39</v>
      </c>
      <c r="B37" s="33">
        <v>11</v>
      </c>
      <c r="C37" s="34" t="s">
        <v>40</v>
      </c>
      <c r="D37" s="35">
        <v>160000</v>
      </c>
      <c r="E37" s="35">
        <v>0</v>
      </c>
      <c r="F37" s="35">
        <v>0</v>
      </c>
      <c r="G37" s="35">
        <f>D37-E37+F37</f>
        <v>160000</v>
      </c>
    </row>
    <row r="38" spans="1:9" ht="13.5" thickBot="1" x14ac:dyDescent="0.25">
      <c r="A38" s="32" t="s">
        <v>39</v>
      </c>
      <c r="B38" s="33">
        <v>31</v>
      </c>
      <c r="C38" s="34" t="s">
        <v>40</v>
      </c>
      <c r="D38" s="35">
        <v>0</v>
      </c>
      <c r="E38" s="35">
        <v>0</v>
      </c>
      <c r="F38" s="35">
        <v>134</v>
      </c>
      <c r="G38" s="35">
        <f>D38-E38+F38</f>
        <v>134</v>
      </c>
    </row>
    <row r="39" spans="1:9" ht="13.5" thickBot="1" x14ac:dyDescent="0.25">
      <c r="A39" s="24" t="s">
        <v>41</v>
      </c>
      <c r="B39" s="40"/>
      <c r="C39" s="26" t="s">
        <v>42</v>
      </c>
      <c r="D39" s="27">
        <f t="shared" ref="D39:G40" si="6">D40</f>
        <v>100000</v>
      </c>
      <c r="E39" s="27">
        <f>E40</f>
        <v>0</v>
      </c>
      <c r="F39" s="27">
        <f t="shared" si="6"/>
        <v>0</v>
      </c>
      <c r="G39" s="41">
        <f t="shared" si="6"/>
        <v>100000</v>
      </c>
    </row>
    <row r="40" spans="1:9" x14ac:dyDescent="0.2">
      <c r="A40" s="28" t="s">
        <v>20</v>
      </c>
      <c r="B40" s="42"/>
      <c r="C40" s="30" t="s">
        <v>21</v>
      </c>
      <c r="D40" s="31">
        <f t="shared" si="6"/>
        <v>100000</v>
      </c>
      <c r="E40" s="31">
        <f>E41</f>
        <v>0</v>
      </c>
      <c r="F40" s="31">
        <f t="shared" si="6"/>
        <v>0</v>
      </c>
      <c r="G40" s="31">
        <f t="shared" si="6"/>
        <v>100000</v>
      </c>
      <c r="I40" s="43"/>
    </row>
    <row r="41" spans="1:9" ht="13.5" thickBot="1" x14ac:dyDescent="0.25">
      <c r="A41" s="44" t="s">
        <v>26</v>
      </c>
      <c r="B41" s="45">
        <v>11</v>
      </c>
      <c r="C41" s="46" t="s">
        <v>27</v>
      </c>
      <c r="D41" s="47">
        <v>100000</v>
      </c>
      <c r="E41" s="47">
        <v>0</v>
      </c>
      <c r="F41" s="47">
        <v>0</v>
      </c>
      <c r="G41" s="35">
        <f>D41-E41+F41</f>
        <v>100000</v>
      </c>
    </row>
    <row r="42" spans="1:9" ht="13.5" thickBot="1" x14ac:dyDescent="0.25">
      <c r="A42" s="24" t="s">
        <v>43</v>
      </c>
      <c r="B42" s="40"/>
      <c r="C42" s="26" t="s">
        <v>44</v>
      </c>
      <c r="D42" s="27">
        <f t="shared" ref="D42:G45" si="7">D43</f>
        <v>85000</v>
      </c>
      <c r="E42" s="27">
        <f>E43</f>
        <v>0</v>
      </c>
      <c r="F42" s="27">
        <f t="shared" si="7"/>
        <v>0</v>
      </c>
      <c r="G42" s="41">
        <f t="shared" si="7"/>
        <v>85000</v>
      </c>
    </row>
    <row r="43" spans="1:9" x14ac:dyDescent="0.2">
      <c r="A43" s="28" t="s">
        <v>20</v>
      </c>
      <c r="B43" s="42"/>
      <c r="C43" s="30" t="s">
        <v>21</v>
      </c>
      <c r="D43" s="31">
        <f t="shared" si="7"/>
        <v>85000</v>
      </c>
      <c r="E43" s="31">
        <f>E44</f>
        <v>0</v>
      </c>
      <c r="F43" s="31">
        <f t="shared" si="7"/>
        <v>0</v>
      </c>
      <c r="G43" s="31">
        <f t="shared" si="7"/>
        <v>85000</v>
      </c>
    </row>
    <row r="44" spans="1:9" ht="13.5" thickBot="1" x14ac:dyDescent="0.25">
      <c r="A44" s="44" t="s">
        <v>26</v>
      </c>
      <c r="B44" s="45">
        <v>11</v>
      </c>
      <c r="C44" s="46" t="s">
        <v>27</v>
      </c>
      <c r="D44" s="47">
        <v>85000</v>
      </c>
      <c r="E44" s="47">
        <v>0</v>
      </c>
      <c r="F44" s="47">
        <v>0</v>
      </c>
      <c r="G44" s="35">
        <f>D44-E44+F44</f>
        <v>85000</v>
      </c>
    </row>
    <row r="45" spans="1:9" ht="13.5" thickBot="1" x14ac:dyDescent="0.25">
      <c r="A45" s="24" t="s">
        <v>45</v>
      </c>
      <c r="B45" s="40"/>
      <c r="C45" s="26" t="s">
        <v>46</v>
      </c>
      <c r="D45" s="27">
        <f t="shared" ref="D45:G46" si="8">D46</f>
        <v>800000</v>
      </c>
      <c r="E45" s="27">
        <f>E46</f>
        <v>0</v>
      </c>
      <c r="F45" s="27">
        <f t="shared" si="8"/>
        <v>0</v>
      </c>
      <c r="G45" s="41">
        <f t="shared" si="7"/>
        <v>800000</v>
      </c>
    </row>
    <row r="46" spans="1:9" x14ac:dyDescent="0.2">
      <c r="A46" s="28" t="s">
        <v>20</v>
      </c>
      <c r="B46" s="42"/>
      <c r="C46" s="30" t="s">
        <v>21</v>
      </c>
      <c r="D46" s="31">
        <f t="shared" si="8"/>
        <v>800000</v>
      </c>
      <c r="E46" s="31">
        <f>E47</f>
        <v>0</v>
      </c>
      <c r="F46" s="31">
        <f t="shared" si="8"/>
        <v>0</v>
      </c>
      <c r="G46" s="31">
        <f t="shared" si="8"/>
        <v>800000</v>
      </c>
    </row>
    <row r="47" spans="1:9" ht="13.5" thickBot="1" x14ac:dyDescent="0.25">
      <c r="A47" s="44" t="s">
        <v>26</v>
      </c>
      <c r="B47" s="45">
        <v>11</v>
      </c>
      <c r="C47" s="46" t="s">
        <v>27</v>
      </c>
      <c r="D47" s="47">
        <v>800000</v>
      </c>
      <c r="E47" s="47">
        <v>0</v>
      </c>
      <c r="F47" s="47">
        <v>0</v>
      </c>
      <c r="G47" s="35">
        <f>D47-E47+F47</f>
        <v>800000</v>
      </c>
    </row>
    <row r="48" spans="1:9" ht="21.75" thickBot="1" x14ac:dyDescent="0.25">
      <c r="A48" s="24" t="s">
        <v>47</v>
      </c>
      <c r="B48" s="40"/>
      <c r="C48" s="26" t="s">
        <v>48</v>
      </c>
      <c r="D48" s="27">
        <f t="shared" ref="D48:G49" si="9">D49</f>
        <v>220000</v>
      </c>
      <c r="E48" s="27">
        <f>E49</f>
        <v>30000</v>
      </c>
      <c r="F48" s="27">
        <f t="shared" si="9"/>
        <v>0</v>
      </c>
      <c r="G48" s="41">
        <f t="shared" si="9"/>
        <v>190000</v>
      </c>
    </row>
    <row r="49" spans="1:7" x14ac:dyDescent="0.2">
      <c r="A49" s="28" t="s">
        <v>20</v>
      </c>
      <c r="B49" s="42"/>
      <c r="C49" s="30" t="s">
        <v>21</v>
      </c>
      <c r="D49" s="31">
        <f t="shared" si="9"/>
        <v>220000</v>
      </c>
      <c r="E49" s="31">
        <f>E50</f>
        <v>30000</v>
      </c>
      <c r="F49" s="31">
        <f t="shared" si="9"/>
        <v>0</v>
      </c>
      <c r="G49" s="31">
        <f t="shared" si="9"/>
        <v>190000</v>
      </c>
    </row>
    <row r="50" spans="1:7" ht="13.5" thickBot="1" x14ac:dyDescent="0.25">
      <c r="A50" s="44" t="s">
        <v>26</v>
      </c>
      <c r="B50" s="45">
        <v>11</v>
      </c>
      <c r="C50" s="46" t="s">
        <v>27</v>
      </c>
      <c r="D50" s="47">
        <v>220000</v>
      </c>
      <c r="E50" s="47">
        <v>30000</v>
      </c>
      <c r="F50" s="47">
        <v>0</v>
      </c>
      <c r="G50" s="35">
        <f>D50-E50+F50</f>
        <v>190000</v>
      </c>
    </row>
    <row r="51" spans="1:7" ht="13.5" thickBot="1" x14ac:dyDescent="0.25">
      <c r="A51" s="24" t="s">
        <v>49</v>
      </c>
      <c r="B51" s="40"/>
      <c r="C51" s="26" t="s">
        <v>50</v>
      </c>
      <c r="D51" s="27">
        <f t="shared" ref="D51:G52" si="10">D52</f>
        <v>550000</v>
      </c>
      <c r="E51" s="27">
        <f>E52</f>
        <v>149275</v>
      </c>
      <c r="F51" s="27">
        <f t="shared" si="10"/>
        <v>0</v>
      </c>
      <c r="G51" s="41">
        <f t="shared" si="10"/>
        <v>400725</v>
      </c>
    </row>
    <row r="52" spans="1:7" x14ac:dyDescent="0.2">
      <c r="A52" s="28" t="s">
        <v>20</v>
      </c>
      <c r="B52" s="42"/>
      <c r="C52" s="30" t="s">
        <v>21</v>
      </c>
      <c r="D52" s="31">
        <f t="shared" si="10"/>
        <v>550000</v>
      </c>
      <c r="E52" s="31">
        <f>E53</f>
        <v>149275</v>
      </c>
      <c r="F52" s="31">
        <f t="shared" si="10"/>
        <v>0</v>
      </c>
      <c r="G52" s="31">
        <f t="shared" si="10"/>
        <v>400725</v>
      </c>
    </row>
    <row r="53" spans="1:7" ht="13.5" thickBot="1" x14ac:dyDescent="0.25">
      <c r="A53" s="44" t="s">
        <v>26</v>
      </c>
      <c r="B53" s="45">
        <v>11</v>
      </c>
      <c r="C53" s="46" t="s">
        <v>27</v>
      </c>
      <c r="D53" s="47">
        <v>550000</v>
      </c>
      <c r="E53" s="47">
        <v>149275</v>
      </c>
      <c r="F53" s="47">
        <v>0</v>
      </c>
      <c r="G53" s="35">
        <f>D53-E53+F53</f>
        <v>400725</v>
      </c>
    </row>
    <row r="54" spans="1:7" ht="13.5" thickBot="1" x14ac:dyDescent="0.25">
      <c r="A54" s="24" t="s">
        <v>51</v>
      </c>
      <c r="B54" s="25"/>
      <c r="C54" s="26" t="s">
        <v>52</v>
      </c>
      <c r="D54" s="27">
        <f>D55+D58+D62+D64+D66+D69</f>
        <v>12827312</v>
      </c>
      <c r="E54" s="27">
        <f t="shared" ref="E54" si="11">E55+E58+E62+E64+E66+E69</f>
        <v>12053970</v>
      </c>
      <c r="F54" s="27">
        <f t="shared" ref="F54:G54" si="12">F55+F58+F62+F64+F66+F69</f>
        <v>0</v>
      </c>
      <c r="G54" s="27">
        <f t="shared" si="12"/>
        <v>773342</v>
      </c>
    </row>
    <row r="55" spans="1:7" x14ac:dyDescent="0.2">
      <c r="A55" s="28" t="s">
        <v>12</v>
      </c>
      <c r="B55" s="29"/>
      <c r="C55" s="30" t="s">
        <v>13</v>
      </c>
      <c r="D55" s="31">
        <f>SUM(D56:D57)</f>
        <v>288312</v>
      </c>
      <c r="E55" s="31">
        <f>SUM(E56:E57)</f>
        <v>59970</v>
      </c>
      <c r="F55" s="31">
        <f>SUM(F56:F57)</f>
        <v>0</v>
      </c>
      <c r="G55" s="31">
        <f>SUM(G56:G57)</f>
        <v>228342</v>
      </c>
    </row>
    <row r="56" spans="1:7" x14ac:dyDescent="0.2">
      <c r="A56" s="32" t="s">
        <v>14</v>
      </c>
      <c r="B56" s="33">
        <v>11</v>
      </c>
      <c r="C56" s="34" t="s">
        <v>15</v>
      </c>
      <c r="D56" s="35">
        <v>246000</v>
      </c>
      <c r="E56" s="35">
        <v>50000</v>
      </c>
      <c r="F56" s="35"/>
      <c r="G56" s="35">
        <f t="shared" ref="G56:G57" si="13">D56-E56+F56</f>
        <v>196000</v>
      </c>
    </row>
    <row r="57" spans="1:7" x14ac:dyDescent="0.2">
      <c r="A57" s="32" t="s">
        <v>18</v>
      </c>
      <c r="B57" s="33">
        <v>11</v>
      </c>
      <c r="C57" s="34" t="s">
        <v>19</v>
      </c>
      <c r="D57" s="35">
        <v>42312</v>
      </c>
      <c r="E57" s="35">
        <v>9970</v>
      </c>
      <c r="F57" s="35">
        <v>0</v>
      </c>
      <c r="G57" s="35">
        <f t="shared" si="13"/>
        <v>32342</v>
      </c>
    </row>
    <row r="58" spans="1:7" x14ac:dyDescent="0.2">
      <c r="A58" s="28" t="s">
        <v>20</v>
      </c>
      <c r="B58" s="42"/>
      <c r="C58" s="30" t="s">
        <v>21</v>
      </c>
      <c r="D58" s="31">
        <f>SUM(D59:D61)</f>
        <v>2414000</v>
      </c>
      <c r="E58" s="31">
        <f>SUM(E59:E61)</f>
        <v>1960875</v>
      </c>
      <c r="F58" s="31">
        <f>SUM(F59:F61)</f>
        <v>0</v>
      </c>
      <c r="G58" s="31">
        <f>SUM(G59:G61)</f>
        <v>453125</v>
      </c>
    </row>
    <row r="59" spans="1:7" x14ac:dyDescent="0.2">
      <c r="A59" s="32" t="s">
        <v>22</v>
      </c>
      <c r="B59" s="33">
        <v>11</v>
      </c>
      <c r="C59" s="34" t="s">
        <v>23</v>
      </c>
      <c r="D59" s="35">
        <v>154000</v>
      </c>
      <c r="E59" s="35">
        <v>125500</v>
      </c>
      <c r="F59" s="35">
        <v>0</v>
      </c>
      <c r="G59" s="35">
        <f t="shared" ref="G59" si="14">D59-E59+F59</f>
        <v>28500</v>
      </c>
    </row>
    <row r="60" spans="1:7" x14ac:dyDescent="0.2">
      <c r="A60" s="44" t="s">
        <v>26</v>
      </c>
      <c r="B60" s="45">
        <v>11</v>
      </c>
      <c r="C60" s="46" t="s">
        <v>27</v>
      </c>
      <c r="D60" s="47">
        <v>2260000</v>
      </c>
      <c r="E60" s="47">
        <v>1835375</v>
      </c>
      <c r="F60" s="47">
        <v>0</v>
      </c>
      <c r="G60" s="35">
        <f>D60-E60+F60</f>
        <v>424625</v>
      </c>
    </row>
    <row r="61" spans="1:7" hidden="1" x14ac:dyDescent="0.2">
      <c r="A61" s="32" t="s">
        <v>29</v>
      </c>
      <c r="B61" s="33">
        <v>11</v>
      </c>
      <c r="C61" s="34" t="s">
        <v>30</v>
      </c>
      <c r="D61" s="35">
        <v>0</v>
      </c>
      <c r="E61" s="35">
        <v>0</v>
      </c>
      <c r="F61" s="35">
        <v>0</v>
      </c>
      <c r="G61" s="35">
        <f>D61-E61+F61</f>
        <v>0</v>
      </c>
    </row>
    <row r="62" spans="1:7" hidden="1" x14ac:dyDescent="0.2">
      <c r="A62" s="28" t="s">
        <v>97</v>
      </c>
      <c r="B62" s="42"/>
      <c r="C62" s="30" t="s">
        <v>98</v>
      </c>
      <c r="D62" s="31">
        <f>SUM(D63)</f>
        <v>0</v>
      </c>
      <c r="E62" s="31">
        <f>SUM(E63)</f>
        <v>0</v>
      </c>
      <c r="F62" s="31">
        <f>SUM(F63)</f>
        <v>0</v>
      </c>
      <c r="G62" s="31">
        <f>SUM(G63)</f>
        <v>0</v>
      </c>
    </row>
    <row r="63" spans="1:7" hidden="1" x14ac:dyDescent="0.2">
      <c r="A63" s="32">
        <v>363</v>
      </c>
      <c r="B63" s="33">
        <v>11</v>
      </c>
      <c r="C63" s="34" t="s">
        <v>99</v>
      </c>
      <c r="D63" s="35">
        <v>0</v>
      </c>
      <c r="E63" s="35">
        <v>0</v>
      </c>
      <c r="F63" s="35">
        <v>0</v>
      </c>
      <c r="G63" s="35">
        <f>D63-E63+F63</f>
        <v>0</v>
      </c>
    </row>
    <row r="64" spans="1:7" ht="22.5" hidden="1" x14ac:dyDescent="0.2">
      <c r="A64" s="36" t="s">
        <v>53</v>
      </c>
      <c r="B64" s="37"/>
      <c r="C64" s="38" t="s">
        <v>54</v>
      </c>
      <c r="D64" s="39">
        <f>D65</f>
        <v>0</v>
      </c>
      <c r="E64" s="39">
        <f>E65</f>
        <v>0</v>
      </c>
      <c r="F64" s="39">
        <f>F65</f>
        <v>0</v>
      </c>
      <c r="G64" s="39">
        <f>G65</f>
        <v>0</v>
      </c>
    </row>
    <row r="65" spans="1:7" hidden="1" x14ac:dyDescent="0.2">
      <c r="A65" s="32" t="s">
        <v>55</v>
      </c>
      <c r="B65" s="33">
        <v>11</v>
      </c>
      <c r="C65" s="34" t="s">
        <v>56</v>
      </c>
      <c r="D65" s="35">
        <v>0</v>
      </c>
      <c r="E65" s="35">
        <v>0</v>
      </c>
      <c r="F65" s="35">
        <v>0</v>
      </c>
      <c r="G65" s="35">
        <f>D65-E65+F65</f>
        <v>0</v>
      </c>
    </row>
    <row r="66" spans="1:7" ht="22.5" x14ac:dyDescent="0.2">
      <c r="A66" s="36" t="s">
        <v>37</v>
      </c>
      <c r="B66" s="37"/>
      <c r="C66" s="38" t="s">
        <v>38</v>
      </c>
      <c r="D66" s="39">
        <f>SUM(D67:D68)</f>
        <v>3000000</v>
      </c>
      <c r="E66" s="39">
        <f>SUM(E67:E68)</f>
        <v>3000000</v>
      </c>
      <c r="F66" s="39">
        <f>SUM(F67:F68)</f>
        <v>0</v>
      </c>
      <c r="G66" s="39">
        <f>SUM(G67:G68)</f>
        <v>0</v>
      </c>
    </row>
    <row r="67" spans="1:7" hidden="1" x14ac:dyDescent="0.2">
      <c r="A67" s="32" t="s">
        <v>39</v>
      </c>
      <c r="B67" s="33">
        <v>11</v>
      </c>
      <c r="C67" s="34" t="s">
        <v>40</v>
      </c>
      <c r="D67" s="35">
        <v>0</v>
      </c>
      <c r="E67" s="35">
        <v>0</v>
      </c>
      <c r="F67" s="35">
        <v>0</v>
      </c>
      <c r="G67" s="35">
        <f>D67-E67+F67</f>
        <v>0</v>
      </c>
    </row>
    <row r="68" spans="1:7" x14ac:dyDescent="0.2">
      <c r="A68" s="32" t="s">
        <v>57</v>
      </c>
      <c r="B68" s="33">
        <v>11</v>
      </c>
      <c r="C68" s="34" t="s">
        <v>58</v>
      </c>
      <c r="D68" s="35">
        <v>3000000</v>
      </c>
      <c r="E68" s="35">
        <v>3000000</v>
      </c>
      <c r="F68" s="35">
        <v>0</v>
      </c>
      <c r="G68" s="35">
        <f>D68-E68+F68</f>
        <v>0</v>
      </c>
    </row>
    <row r="69" spans="1:7" ht="22.5" x14ac:dyDescent="0.2">
      <c r="A69" s="36">
        <v>45</v>
      </c>
      <c r="B69" s="37"/>
      <c r="C69" s="38" t="s">
        <v>59</v>
      </c>
      <c r="D69" s="39">
        <f>SUM(D70:D71)</f>
        <v>7125000</v>
      </c>
      <c r="E69" s="39">
        <f>SUM(E70:E71)</f>
        <v>7033125</v>
      </c>
      <c r="F69" s="39">
        <f>SUM(F70:F71)</f>
        <v>0</v>
      </c>
      <c r="G69" s="39">
        <f>SUM(G70:G71)</f>
        <v>91875</v>
      </c>
    </row>
    <row r="70" spans="1:7" ht="13.5" thickBot="1" x14ac:dyDescent="0.25">
      <c r="A70" s="32">
        <v>451</v>
      </c>
      <c r="B70" s="33">
        <v>11</v>
      </c>
      <c r="C70" s="34" t="s">
        <v>60</v>
      </c>
      <c r="D70" s="35">
        <v>7125000</v>
      </c>
      <c r="E70" s="35">
        <v>7033125</v>
      </c>
      <c r="F70" s="35">
        <v>0</v>
      </c>
      <c r="G70" s="35">
        <f t="shared" ref="G70:G71" si="15">D70-E70+F70</f>
        <v>91875</v>
      </c>
    </row>
    <row r="71" spans="1:7" ht="13.5" hidden="1" thickBot="1" x14ac:dyDescent="0.25">
      <c r="A71" s="44">
        <v>452</v>
      </c>
      <c r="B71" s="45">
        <v>11</v>
      </c>
      <c r="C71" s="46" t="s">
        <v>61</v>
      </c>
      <c r="D71" s="47">
        <v>0</v>
      </c>
      <c r="E71" s="47">
        <v>0</v>
      </c>
      <c r="F71" s="47">
        <v>0</v>
      </c>
      <c r="G71" s="35">
        <f t="shared" si="15"/>
        <v>0</v>
      </c>
    </row>
    <row r="72" spans="1:7" ht="13.5" thickBot="1" x14ac:dyDescent="0.25">
      <c r="A72" s="24" t="s">
        <v>62</v>
      </c>
      <c r="B72" s="40"/>
      <c r="C72" s="26" t="s">
        <v>63</v>
      </c>
      <c r="D72" s="27">
        <f>D73</f>
        <v>1081000</v>
      </c>
      <c r="E72" s="27">
        <f>E73</f>
        <v>102880</v>
      </c>
      <c r="F72" s="27">
        <f>F73</f>
        <v>0</v>
      </c>
      <c r="G72" s="41">
        <f>G73</f>
        <v>978120</v>
      </c>
    </row>
    <row r="73" spans="1:7" x14ac:dyDescent="0.2">
      <c r="A73" s="28" t="s">
        <v>20</v>
      </c>
      <c r="B73" s="42"/>
      <c r="C73" s="30" t="s">
        <v>21</v>
      </c>
      <c r="D73" s="31">
        <f>SUM(D74:D75)</f>
        <v>1081000</v>
      </c>
      <c r="E73" s="31">
        <f>SUM(E74:E75)</f>
        <v>102880</v>
      </c>
      <c r="F73" s="31">
        <f>SUM(F74:F75)</f>
        <v>0</v>
      </c>
      <c r="G73" s="31">
        <f>SUM(G74:G75)</f>
        <v>978120</v>
      </c>
    </row>
    <row r="74" spans="1:7" x14ac:dyDescent="0.2">
      <c r="A74" s="32" t="s">
        <v>24</v>
      </c>
      <c r="B74" s="33">
        <v>11</v>
      </c>
      <c r="C74" s="34" t="s">
        <v>25</v>
      </c>
      <c r="D74" s="35">
        <v>85000</v>
      </c>
      <c r="E74" s="35">
        <v>23880</v>
      </c>
      <c r="F74" s="35">
        <v>0</v>
      </c>
      <c r="G74" s="35">
        <f t="shared" ref="G74:G75" si="16">D74-E74+F74</f>
        <v>61120</v>
      </c>
    </row>
    <row r="75" spans="1:7" ht="13.5" thickBot="1" x14ac:dyDescent="0.25">
      <c r="A75" s="44" t="s">
        <v>26</v>
      </c>
      <c r="B75" s="45">
        <v>11</v>
      </c>
      <c r="C75" s="46" t="s">
        <v>27</v>
      </c>
      <c r="D75" s="47">
        <v>996000</v>
      </c>
      <c r="E75" s="47">
        <v>79000</v>
      </c>
      <c r="F75" s="47">
        <v>0</v>
      </c>
      <c r="G75" s="35">
        <f t="shared" si="16"/>
        <v>917000</v>
      </c>
    </row>
    <row r="76" spans="1:7" ht="21.75" thickBot="1" x14ac:dyDescent="0.25">
      <c r="A76" s="24" t="s">
        <v>64</v>
      </c>
      <c r="B76" s="40"/>
      <c r="C76" s="26" t="s">
        <v>65</v>
      </c>
      <c r="D76" s="27">
        <f t="shared" ref="D76:G77" si="17">D77</f>
        <v>1014050</v>
      </c>
      <c r="E76" s="27">
        <f>E77</f>
        <v>0</v>
      </c>
      <c r="F76" s="27">
        <f t="shared" si="17"/>
        <v>86364</v>
      </c>
      <c r="G76" s="41">
        <f t="shared" si="17"/>
        <v>1100414</v>
      </c>
    </row>
    <row r="77" spans="1:7" x14ac:dyDescent="0.2">
      <c r="A77" s="28" t="s">
        <v>20</v>
      </c>
      <c r="B77" s="42"/>
      <c r="C77" s="30" t="s">
        <v>21</v>
      </c>
      <c r="D77" s="31">
        <f t="shared" si="17"/>
        <v>1014050</v>
      </c>
      <c r="E77" s="31">
        <f>E78</f>
        <v>0</v>
      </c>
      <c r="F77" s="31">
        <f t="shared" si="17"/>
        <v>86364</v>
      </c>
      <c r="G77" s="31">
        <f t="shared" si="17"/>
        <v>1100414</v>
      </c>
    </row>
    <row r="78" spans="1:7" ht="13.5" thickBot="1" x14ac:dyDescent="0.25">
      <c r="A78" s="44" t="s">
        <v>26</v>
      </c>
      <c r="B78" s="45">
        <v>11</v>
      </c>
      <c r="C78" s="46" t="s">
        <v>27</v>
      </c>
      <c r="D78" s="47">
        <v>1014050</v>
      </c>
      <c r="E78" s="47"/>
      <c r="F78" s="47">
        <v>86364</v>
      </c>
      <c r="G78" s="35">
        <f>D78-E78+F78</f>
        <v>1100414</v>
      </c>
    </row>
    <row r="79" spans="1:7" ht="13.5" thickBot="1" x14ac:dyDescent="0.25">
      <c r="A79" s="24" t="s">
        <v>66</v>
      </c>
      <c r="B79" s="40"/>
      <c r="C79" s="26" t="s">
        <v>67</v>
      </c>
      <c r="D79" s="27">
        <f>D80+D82</f>
        <v>1194147</v>
      </c>
      <c r="E79" s="27">
        <f>E80+E82</f>
        <v>0</v>
      </c>
      <c r="F79" s="27">
        <f>F80+F82</f>
        <v>0</v>
      </c>
      <c r="G79" s="41">
        <f>G80+G82</f>
        <v>1194147</v>
      </c>
    </row>
    <row r="80" spans="1:7" x14ac:dyDescent="0.2">
      <c r="A80" s="28" t="s">
        <v>20</v>
      </c>
      <c r="B80" s="42"/>
      <c r="C80" s="30" t="s">
        <v>21</v>
      </c>
      <c r="D80" s="31">
        <f>D81</f>
        <v>688647</v>
      </c>
      <c r="E80" s="31">
        <f>E81</f>
        <v>0</v>
      </c>
      <c r="F80" s="31">
        <f>F81</f>
        <v>0</v>
      </c>
      <c r="G80" s="31">
        <f>G81</f>
        <v>688647</v>
      </c>
    </row>
    <row r="81" spans="1:7" x14ac:dyDescent="0.2">
      <c r="A81" s="32" t="s">
        <v>26</v>
      </c>
      <c r="B81" s="33">
        <v>11</v>
      </c>
      <c r="C81" s="34" t="s">
        <v>27</v>
      </c>
      <c r="D81" s="35">
        <v>688647</v>
      </c>
      <c r="E81" s="35">
        <v>0</v>
      </c>
      <c r="F81" s="35">
        <v>0</v>
      </c>
      <c r="G81" s="35">
        <f>D81-E81+F81</f>
        <v>688647</v>
      </c>
    </row>
    <row r="82" spans="1:7" ht="22.5" x14ac:dyDescent="0.2">
      <c r="A82" s="36" t="s">
        <v>68</v>
      </c>
      <c r="B82" s="37"/>
      <c r="C82" s="38" t="s">
        <v>35</v>
      </c>
      <c r="D82" s="39">
        <f>D83</f>
        <v>505500</v>
      </c>
      <c r="E82" s="39">
        <f>E83</f>
        <v>0</v>
      </c>
      <c r="F82" s="39">
        <f>F83</f>
        <v>0</v>
      </c>
      <c r="G82" s="39">
        <f>G83</f>
        <v>505500</v>
      </c>
    </row>
    <row r="83" spans="1:7" ht="13.5" thickBot="1" x14ac:dyDescent="0.25">
      <c r="A83" s="44" t="s">
        <v>69</v>
      </c>
      <c r="B83" s="45">
        <v>11</v>
      </c>
      <c r="C83" s="46" t="s">
        <v>36</v>
      </c>
      <c r="D83" s="47">
        <v>505500</v>
      </c>
      <c r="E83" s="47">
        <v>0</v>
      </c>
      <c r="F83" s="47">
        <v>0</v>
      </c>
      <c r="G83" s="35">
        <f>D83-E83+F83</f>
        <v>505500</v>
      </c>
    </row>
    <row r="84" spans="1:7" ht="13.5" thickBot="1" x14ac:dyDescent="0.25">
      <c r="A84" s="24" t="s">
        <v>100</v>
      </c>
      <c r="B84" s="40"/>
      <c r="C84" s="26" t="s">
        <v>101</v>
      </c>
      <c r="D84" s="27">
        <f t="shared" ref="D84:G85" si="18">D85</f>
        <v>1122004</v>
      </c>
      <c r="E84" s="27">
        <f>E85</f>
        <v>278991</v>
      </c>
      <c r="F84" s="27">
        <f t="shared" si="18"/>
        <v>0</v>
      </c>
      <c r="G84" s="41">
        <f t="shared" si="18"/>
        <v>843013</v>
      </c>
    </row>
    <row r="85" spans="1:7" x14ac:dyDescent="0.2">
      <c r="A85" s="28" t="s">
        <v>20</v>
      </c>
      <c r="B85" s="42"/>
      <c r="C85" s="30" t="s">
        <v>21</v>
      </c>
      <c r="D85" s="31">
        <f t="shared" si="18"/>
        <v>1122004</v>
      </c>
      <c r="E85" s="31">
        <f>E86</f>
        <v>278991</v>
      </c>
      <c r="F85" s="31">
        <f t="shared" si="18"/>
        <v>0</v>
      </c>
      <c r="G85" s="31">
        <f t="shared" si="18"/>
        <v>843013</v>
      </c>
    </row>
    <row r="86" spans="1:7" ht="13.5" thickBot="1" x14ac:dyDescent="0.25">
      <c r="A86" s="32" t="s">
        <v>26</v>
      </c>
      <c r="B86" s="33">
        <v>11</v>
      </c>
      <c r="C86" s="34" t="s">
        <v>27</v>
      </c>
      <c r="D86" s="35">
        <v>1122004</v>
      </c>
      <c r="E86" s="35">
        <v>278991</v>
      </c>
      <c r="F86" s="35">
        <v>0</v>
      </c>
      <c r="G86" s="35">
        <f>D86-E86+F86</f>
        <v>843013</v>
      </c>
    </row>
    <row r="87" spans="1:7" ht="13.5" thickBot="1" x14ac:dyDescent="0.25">
      <c r="A87" s="24" t="s">
        <v>70</v>
      </c>
      <c r="B87" s="40"/>
      <c r="C87" s="26" t="s">
        <v>71</v>
      </c>
      <c r="D87" s="27">
        <f t="shared" ref="D87:G88" si="19">D88</f>
        <v>100000</v>
      </c>
      <c r="E87" s="27">
        <f>E88</f>
        <v>0</v>
      </c>
      <c r="F87" s="27">
        <f t="shared" si="19"/>
        <v>0</v>
      </c>
      <c r="G87" s="41">
        <f t="shared" si="19"/>
        <v>100000</v>
      </c>
    </row>
    <row r="88" spans="1:7" x14ac:dyDescent="0.2">
      <c r="A88" s="28" t="s">
        <v>20</v>
      </c>
      <c r="B88" s="42"/>
      <c r="C88" s="30" t="s">
        <v>21</v>
      </c>
      <c r="D88" s="31">
        <f t="shared" si="19"/>
        <v>100000</v>
      </c>
      <c r="E88" s="31">
        <f>E89</f>
        <v>0</v>
      </c>
      <c r="F88" s="31">
        <f t="shared" si="19"/>
        <v>0</v>
      </c>
      <c r="G88" s="31">
        <f t="shared" si="19"/>
        <v>100000</v>
      </c>
    </row>
    <row r="89" spans="1:7" ht="13.5" thickBot="1" x14ac:dyDescent="0.25">
      <c r="A89" s="44" t="s">
        <v>26</v>
      </c>
      <c r="B89" s="45">
        <v>11</v>
      </c>
      <c r="C89" s="46" t="s">
        <v>27</v>
      </c>
      <c r="D89" s="47">
        <v>100000</v>
      </c>
      <c r="E89" s="47">
        <v>0</v>
      </c>
      <c r="F89" s="47">
        <v>0</v>
      </c>
      <c r="G89" s="35">
        <f>D89-E89+F89</f>
        <v>100000</v>
      </c>
    </row>
    <row r="90" spans="1:7" ht="13.5" thickBot="1" x14ac:dyDescent="0.25">
      <c r="A90" s="24" t="s">
        <v>72</v>
      </c>
      <c r="B90" s="40"/>
      <c r="C90" s="26" t="s">
        <v>73</v>
      </c>
      <c r="D90" s="27">
        <f t="shared" ref="D90:G91" si="20">D91</f>
        <v>90000</v>
      </c>
      <c r="E90" s="27">
        <f>E91</f>
        <v>45505</v>
      </c>
      <c r="F90" s="27">
        <f t="shared" si="20"/>
        <v>0</v>
      </c>
      <c r="G90" s="41">
        <f t="shared" si="20"/>
        <v>44495</v>
      </c>
    </row>
    <row r="91" spans="1:7" x14ac:dyDescent="0.2">
      <c r="A91" s="28" t="s">
        <v>20</v>
      </c>
      <c r="B91" s="42"/>
      <c r="C91" s="30" t="s">
        <v>21</v>
      </c>
      <c r="D91" s="31">
        <f t="shared" si="20"/>
        <v>90000</v>
      </c>
      <c r="E91" s="31">
        <f>E92</f>
        <v>45505</v>
      </c>
      <c r="F91" s="31">
        <f t="shared" si="20"/>
        <v>0</v>
      </c>
      <c r="G91" s="31">
        <f t="shared" si="20"/>
        <v>44495</v>
      </c>
    </row>
    <row r="92" spans="1:7" ht="13.5" thickBot="1" x14ac:dyDescent="0.25">
      <c r="A92" s="44" t="s">
        <v>26</v>
      </c>
      <c r="B92" s="45">
        <v>11</v>
      </c>
      <c r="C92" s="46" t="s">
        <v>27</v>
      </c>
      <c r="D92" s="47">
        <v>90000</v>
      </c>
      <c r="E92" s="47">
        <v>45505</v>
      </c>
      <c r="F92" s="47">
        <v>0</v>
      </c>
      <c r="G92" s="35">
        <f>D92-E92+F92</f>
        <v>44495</v>
      </c>
    </row>
    <row r="93" spans="1:7" ht="13.5" thickBot="1" x14ac:dyDescent="0.25">
      <c r="A93" s="24" t="s">
        <v>74</v>
      </c>
      <c r="B93" s="40"/>
      <c r="C93" s="26" t="s">
        <v>75</v>
      </c>
      <c r="D93" s="27">
        <f>D94+D98+D100+D103</f>
        <v>9140013</v>
      </c>
      <c r="E93" s="27">
        <f>E94+E98+E100+E103</f>
        <v>1109748</v>
      </c>
      <c r="F93" s="27">
        <f>F94+F98+F100+F103</f>
        <v>37253</v>
      </c>
      <c r="G93" s="27">
        <f>G94+G98+G100+G103</f>
        <v>8067518</v>
      </c>
    </row>
    <row r="94" spans="1:7" x14ac:dyDescent="0.2">
      <c r="A94" s="28" t="s">
        <v>20</v>
      </c>
      <c r="B94" s="42"/>
      <c r="C94" s="30" t="s">
        <v>21</v>
      </c>
      <c r="D94" s="31">
        <f>SUM(D95:D97)</f>
        <v>6784461</v>
      </c>
      <c r="E94" s="31">
        <f>SUM(E95:E97)</f>
        <v>492404</v>
      </c>
      <c r="F94" s="31">
        <f>SUM(F95:F97)</f>
        <v>2253</v>
      </c>
      <c r="G94" s="31">
        <f>SUM(G95:G97)</f>
        <v>6294310</v>
      </c>
    </row>
    <row r="95" spans="1:7" x14ac:dyDescent="0.2">
      <c r="A95" s="32" t="s">
        <v>24</v>
      </c>
      <c r="B95" s="33">
        <v>11</v>
      </c>
      <c r="C95" s="34" t="s">
        <v>76</v>
      </c>
      <c r="D95" s="35">
        <v>180000</v>
      </c>
      <c r="E95" s="35">
        <v>10000</v>
      </c>
      <c r="F95" s="35">
        <v>2253</v>
      </c>
      <c r="G95" s="35">
        <f t="shared" ref="G95:G97" si="21">D95-E95+F95</f>
        <v>172253</v>
      </c>
    </row>
    <row r="96" spans="1:7" x14ac:dyDescent="0.2">
      <c r="A96" s="44" t="s">
        <v>26</v>
      </c>
      <c r="B96" s="45">
        <v>11</v>
      </c>
      <c r="C96" s="46" t="s">
        <v>27</v>
      </c>
      <c r="D96" s="47">
        <v>6562057</v>
      </c>
      <c r="E96" s="47">
        <v>440000</v>
      </c>
      <c r="F96" s="47">
        <v>0</v>
      </c>
      <c r="G96" s="35">
        <f t="shared" si="21"/>
        <v>6122057</v>
      </c>
    </row>
    <row r="97" spans="1:7" x14ac:dyDescent="0.2">
      <c r="A97" s="44">
        <v>329</v>
      </c>
      <c r="B97" s="45">
        <v>11</v>
      </c>
      <c r="C97" s="46" t="s">
        <v>30</v>
      </c>
      <c r="D97" s="47">
        <v>42404</v>
      </c>
      <c r="E97" s="47">
        <v>42404</v>
      </c>
      <c r="F97" s="47">
        <v>0</v>
      </c>
      <c r="G97" s="35">
        <f t="shared" si="21"/>
        <v>0</v>
      </c>
    </row>
    <row r="98" spans="1:7" ht="22.5" x14ac:dyDescent="0.2">
      <c r="A98" s="36" t="s">
        <v>53</v>
      </c>
      <c r="B98" s="37"/>
      <c r="C98" s="38" t="s">
        <v>54</v>
      </c>
      <c r="D98" s="39">
        <f>D99</f>
        <v>95015</v>
      </c>
      <c r="E98" s="39">
        <f>E99</f>
        <v>0</v>
      </c>
      <c r="F98" s="39">
        <f>F99</f>
        <v>35000</v>
      </c>
      <c r="G98" s="39">
        <f>G99</f>
        <v>130015</v>
      </c>
    </row>
    <row r="99" spans="1:7" x14ac:dyDescent="0.2">
      <c r="A99" s="32" t="s">
        <v>55</v>
      </c>
      <c r="B99" s="33">
        <v>11</v>
      </c>
      <c r="C99" s="34" t="s">
        <v>56</v>
      </c>
      <c r="D99" s="35">
        <v>95015</v>
      </c>
      <c r="E99" s="35">
        <v>0</v>
      </c>
      <c r="F99" s="35">
        <v>35000</v>
      </c>
      <c r="G99" s="35">
        <f>D99-E99+F99</f>
        <v>130015</v>
      </c>
    </row>
    <row r="100" spans="1:7" ht="22.5" x14ac:dyDescent="0.2">
      <c r="A100" s="36" t="s">
        <v>37</v>
      </c>
      <c r="B100" s="37"/>
      <c r="C100" s="38" t="s">
        <v>38</v>
      </c>
      <c r="D100" s="39">
        <f>SUM(D101:D102)</f>
        <v>1348037</v>
      </c>
      <c r="E100" s="39">
        <f>SUM(E101:E102)</f>
        <v>241507</v>
      </c>
      <c r="F100" s="39">
        <f>SUM(F101:F102)</f>
        <v>0</v>
      </c>
      <c r="G100" s="39">
        <f>SUM(G101:G102)</f>
        <v>1106530</v>
      </c>
    </row>
    <row r="101" spans="1:7" x14ac:dyDescent="0.2">
      <c r="A101" s="32" t="s">
        <v>39</v>
      </c>
      <c r="B101" s="33">
        <v>11</v>
      </c>
      <c r="C101" s="34" t="s">
        <v>40</v>
      </c>
      <c r="D101" s="35">
        <v>777000</v>
      </c>
      <c r="E101" s="35">
        <v>0</v>
      </c>
      <c r="F101" s="35">
        <v>0</v>
      </c>
      <c r="G101" s="35">
        <f t="shared" ref="G101:G102" si="22">D101-E101+F101</f>
        <v>777000</v>
      </c>
    </row>
    <row r="102" spans="1:7" x14ac:dyDescent="0.2">
      <c r="A102" s="32" t="s">
        <v>57</v>
      </c>
      <c r="B102" s="33">
        <v>11</v>
      </c>
      <c r="C102" s="34" t="s">
        <v>58</v>
      </c>
      <c r="D102" s="35">
        <v>571037</v>
      </c>
      <c r="E102" s="35">
        <v>241507</v>
      </c>
      <c r="F102" s="35">
        <v>0</v>
      </c>
      <c r="G102" s="35">
        <f t="shared" si="22"/>
        <v>329530</v>
      </c>
    </row>
    <row r="103" spans="1:7" ht="22.5" x14ac:dyDescent="0.2">
      <c r="A103" s="36">
        <v>45</v>
      </c>
      <c r="B103" s="37"/>
      <c r="C103" s="38" t="s">
        <v>59</v>
      </c>
      <c r="D103" s="39">
        <f>SUM(D104:D105)</f>
        <v>912500</v>
      </c>
      <c r="E103" s="39">
        <f>SUM(E104:E105)</f>
        <v>375837</v>
      </c>
      <c r="F103" s="39">
        <f>SUM(F104:F105)</f>
        <v>0</v>
      </c>
      <c r="G103" s="39">
        <f>SUM(G104:G105)</f>
        <v>536663</v>
      </c>
    </row>
    <row r="104" spans="1:7" x14ac:dyDescent="0.2">
      <c r="A104" s="32">
        <v>452</v>
      </c>
      <c r="B104" s="33">
        <v>11</v>
      </c>
      <c r="C104" s="34" t="s">
        <v>61</v>
      </c>
      <c r="D104" s="35">
        <v>87500</v>
      </c>
      <c r="E104" s="35">
        <v>0</v>
      </c>
      <c r="F104" s="35">
        <v>0</v>
      </c>
      <c r="G104" s="35">
        <f t="shared" ref="G104:G105" si="23">D104-E104+F104</f>
        <v>87500</v>
      </c>
    </row>
    <row r="105" spans="1:7" ht="13.5" thickBot="1" x14ac:dyDescent="0.25">
      <c r="A105" s="32">
        <v>454</v>
      </c>
      <c r="B105" s="33">
        <v>11</v>
      </c>
      <c r="C105" s="34" t="s">
        <v>77</v>
      </c>
      <c r="D105" s="35">
        <v>825000</v>
      </c>
      <c r="E105" s="35">
        <v>375837</v>
      </c>
      <c r="F105" s="35">
        <v>0</v>
      </c>
      <c r="G105" s="35">
        <f t="shared" si="23"/>
        <v>449163</v>
      </c>
    </row>
    <row r="106" spans="1:7" ht="13.5" thickBot="1" x14ac:dyDescent="0.25">
      <c r="A106" s="24" t="s">
        <v>108</v>
      </c>
      <c r="B106" s="40"/>
      <c r="C106" s="26" t="s">
        <v>109</v>
      </c>
      <c r="D106" s="27">
        <f>D107+D109</f>
        <v>0</v>
      </c>
      <c r="E106" s="27">
        <f t="shared" ref="E106:G106" si="24">E107+E109</f>
        <v>0</v>
      </c>
      <c r="F106" s="27">
        <f t="shared" si="24"/>
        <v>400000</v>
      </c>
      <c r="G106" s="27">
        <f t="shared" si="24"/>
        <v>400000</v>
      </c>
    </row>
    <row r="107" spans="1:7" hidden="1" x14ac:dyDescent="0.2">
      <c r="A107" s="28" t="s">
        <v>20</v>
      </c>
      <c r="B107" s="42"/>
      <c r="C107" s="30" t="s">
        <v>21</v>
      </c>
      <c r="D107" s="31">
        <f t="shared" ref="D107" si="25">D108</f>
        <v>0</v>
      </c>
      <c r="E107" s="31">
        <f>E108</f>
        <v>0</v>
      </c>
      <c r="F107" s="31">
        <f>F108</f>
        <v>0</v>
      </c>
      <c r="G107" s="31">
        <f>G108</f>
        <v>0</v>
      </c>
    </row>
    <row r="108" spans="1:7" hidden="1" x14ac:dyDescent="0.2">
      <c r="A108" s="44" t="s">
        <v>26</v>
      </c>
      <c r="B108" s="45">
        <v>11</v>
      </c>
      <c r="C108" s="46" t="s">
        <v>27</v>
      </c>
      <c r="D108" s="47">
        <v>0</v>
      </c>
      <c r="E108" s="47">
        <v>0</v>
      </c>
      <c r="F108" s="47">
        <v>0</v>
      </c>
      <c r="G108" s="35">
        <f>D108-E108+F108</f>
        <v>0</v>
      </c>
    </row>
    <row r="109" spans="1:7" ht="22.5" x14ac:dyDescent="0.2">
      <c r="A109" s="36">
        <v>45</v>
      </c>
      <c r="B109" s="37"/>
      <c r="C109" s="38" t="s">
        <v>59</v>
      </c>
      <c r="D109" s="39">
        <f>D110</f>
        <v>0</v>
      </c>
      <c r="E109" s="39">
        <f>E110</f>
        <v>0</v>
      </c>
      <c r="F109" s="39">
        <f>F110</f>
        <v>400000</v>
      </c>
      <c r="G109" s="39">
        <f>G110</f>
        <v>400000</v>
      </c>
    </row>
    <row r="110" spans="1:7" ht="13.5" thickBot="1" x14ac:dyDescent="0.25">
      <c r="A110" s="32">
        <v>451</v>
      </c>
      <c r="B110" s="33">
        <v>11</v>
      </c>
      <c r="C110" s="34" t="s">
        <v>60</v>
      </c>
      <c r="D110" s="35">
        <v>0</v>
      </c>
      <c r="E110" s="35">
        <v>0</v>
      </c>
      <c r="F110" s="35">
        <v>400000</v>
      </c>
      <c r="G110" s="35">
        <f t="shared" ref="G110" si="26">D110-E110+F110</f>
        <v>400000</v>
      </c>
    </row>
    <row r="111" spans="1:7" ht="13.5" thickBot="1" x14ac:dyDescent="0.25">
      <c r="A111" s="24" t="s">
        <v>78</v>
      </c>
      <c r="B111" s="40"/>
      <c r="C111" s="26" t="s">
        <v>79</v>
      </c>
      <c r="D111" s="27">
        <f t="shared" ref="D111:G112" si="27">D112</f>
        <v>50000</v>
      </c>
      <c r="E111" s="27">
        <f>E112</f>
        <v>0</v>
      </c>
      <c r="F111" s="27">
        <f t="shared" si="27"/>
        <v>0</v>
      </c>
      <c r="G111" s="27">
        <f t="shared" si="27"/>
        <v>50000</v>
      </c>
    </row>
    <row r="112" spans="1:7" x14ac:dyDescent="0.2">
      <c r="A112" s="28" t="s">
        <v>20</v>
      </c>
      <c r="B112" s="42"/>
      <c r="C112" s="30" t="s">
        <v>21</v>
      </c>
      <c r="D112" s="31">
        <f t="shared" si="27"/>
        <v>50000</v>
      </c>
      <c r="E112" s="31">
        <f>E113</f>
        <v>0</v>
      </c>
      <c r="F112" s="31">
        <f t="shared" si="27"/>
        <v>0</v>
      </c>
      <c r="G112" s="31">
        <f t="shared" si="27"/>
        <v>50000</v>
      </c>
    </row>
    <row r="113" spans="1:7" ht="13.5" thickBot="1" x14ac:dyDescent="0.25">
      <c r="A113" s="44" t="s">
        <v>26</v>
      </c>
      <c r="B113" s="45">
        <v>11</v>
      </c>
      <c r="C113" s="46" t="s">
        <v>27</v>
      </c>
      <c r="D113" s="47">
        <v>50000</v>
      </c>
      <c r="E113" s="47">
        <v>0</v>
      </c>
      <c r="F113" s="47">
        <v>0</v>
      </c>
      <c r="G113" s="35">
        <f>D113-E113+F113</f>
        <v>50000</v>
      </c>
    </row>
    <row r="114" spans="1:7" ht="21.75" thickBot="1" x14ac:dyDescent="0.25">
      <c r="A114" s="48" t="s">
        <v>80</v>
      </c>
      <c r="B114" s="40"/>
      <c r="C114" s="26" t="s">
        <v>81</v>
      </c>
      <c r="D114" s="27">
        <f>D115+D126+D144+D147+D151+D160</f>
        <v>16484646</v>
      </c>
      <c r="E114" s="27">
        <f>E115+E126+E144+E147+E151+E160</f>
        <v>5801314</v>
      </c>
      <c r="F114" s="27">
        <f>F115+F126+F144+F147+F151+F160</f>
        <v>278449</v>
      </c>
      <c r="G114" s="27">
        <f>G115+G126+G144+G147+G151+G160</f>
        <v>10961781</v>
      </c>
    </row>
    <row r="115" spans="1:7" x14ac:dyDescent="0.2">
      <c r="A115" s="28" t="s">
        <v>12</v>
      </c>
      <c r="B115" s="42"/>
      <c r="C115" s="30" t="s">
        <v>13</v>
      </c>
      <c r="D115" s="31">
        <f>SUM(D116:D125)</f>
        <v>7305417</v>
      </c>
      <c r="E115" s="31">
        <f>SUM(E116:E125)</f>
        <v>2301887</v>
      </c>
      <c r="F115" s="31">
        <f>SUM(F116:F125)</f>
        <v>0</v>
      </c>
      <c r="G115" s="31">
        <f>SUM(G116:G125)</f>
        <v>5003530</v>
      </c>
    </row>
    <row r="116" spans="1:7" x14ac:dyDescent="0.2">
      <c r="A116" s="32" t="s">
        <v>14</v>
      </c>
      <c r="B116" s="33">
        <v>11</v>
      </c>
      <c r="C116" s="34" t="s">
        <v>15</v>
      </c>
      <c r="D116" s="35">
        <v>503157</v>
      </c>
      <c r="E116" s="35">
        <v>503157</v>
      </c>
      <c r="F116" s="35">
        <v>0</v>
      </c>
      <c r="G116" s="35">
        <f t="shared" ref="G116:G125" si="28">D116-E116+F116</f>
        <v>0</v>
      </c>
    </row>
    <row r="117" spans="1:7" x14ac:dyDescent="0.2">
      <c r="A117" s="32" t="s">
        <v>14</v>
      </c>
      <c r="B117" s="33">
        <v>12</v>
      </c>
      <c r="C117" s="34" t="s">
        <v>15</v>
      </c>
      <c r="D117" s="35">
        <v>1141897</v>
      </c>
      <c r="E117" s="35">
        <v>293496</v>
      </c>
      <c r="F117" s="35">
        <v>0</v>
      </c>
      <c r="G117" s="35">
        <f t="shared" si="28"/>
        <v>848401</v>
      </c>
    </row>
    <row r="118" spans="1:7" x14ac:dyDescent="0.2">
      <c r="A118" s="32">
        <v>311</v>
      </c>
      <c r="B118" s="33">
        <v>51</v>
      </c>
      <c r="C118" s="34" t="s">
        <v>15</v>
      </c>
      <c r="D118" s="35">
        <v>85438</v>
      </c>
      <c r="E118" s="35">
        <v>85438</v>
      </c>
      <c r="F118" s="35">
        <v>0</v>
      </c>
      <c r="G118" s="35">
        <f t="shared" si="28"/>
        <v>0</v>
      </c>
    </row>
    <row r="119" spans="1:7" x14ac:dyDescent="0.2">
      <c r="A119" s="32">
        <v>311</v>
      </c>
      <c r="B119" s="33">
        <v>559</v>
      </c>
      <c r="C119" s="34" t="s">
        <v>15</v>
      </c>
      <c r="D119" s="35">
        <v>4485154</v>
      </c>
      <c r="E119" s="35">
        <v>1047894</v>
      </c>
      <c r="F119" s="35">
        <v>0</v>
      </c>
      <c r="G119" s="35">
        <f t="shared" si="28"/>
        <v>3437260</v>
      </c>
    </row>
    <row r="120" spans="1:7" x14ac:dyDescent="0.2">
      <c r="A120" s="32">
        <v>312</v>
      </c>
      <c r="B120" s="33">
        <v>12</v>
      </c>
      <c r="C120" s="34" t="s">
        <v>17</v>
      </c>
      <c r="D120" s="35">
        <v>5440</v>
      </c>
      <c r="E120" s="35">
        <v>3897</v>
      </c>
      <c r="F120" s="35">
        <v>0</v>
      </c>
      <c r="G120" s="35">
        <f t="shared" si="28"/>
        <v>1543</v>
      </c>
    </row>
    <row r="121" spans="1:7" x14ac:dyDescent="0.2">
      <c r="A121" s="32">
        <v>312</v>
      </c>
      <c r="B121" s="33" t="s">
        <v>82</v>
      </c>
      <c r="C121" s="34" t="s">
        <v>17</v>
      </c>
      <c r="D121" s="35">
        <v>15240</v>
      </c>
      <c r="E121" s="35">
        <v>9283</v>
      </c>
      <c r="F121" s="35">
        <v>0</v>
      </c>
      <c r="G121" s="35">
        <f t="shared" si="28"/>
        <v>5957</v>
      </c>
    </row>
    <row r="122" spans="1:7" x14ac:dyDescent="0.2">
      <c r="A122" s="32" t="s">
        <v>18</v>
      </c>
      <c r="B122" s="33">
        <v>11</v>
      </c>
      <c r="C122" s="34" t="s">
        <v>19</v>
      </c>
      <c r="D122" s="35">
        <v>86543</v>
      </c>
      <c r="E122" s="35">
        <v>86543</v>
      </c>
      <c r="F122" s="35">
        <v>0</v>
      </c>
      <c r="G122" s="35">
        <f t="shared" si="28"/>
        <v>0</v>
      </c>
    </row>
    <row r="123" spans="1:7" x14ac:dyDescent="0.2">
      <c r="A123" s="32">
        <v>313</v>
      </c>
      <c r="B123" s="33">
        <v>12</v>
      </c>
      <c r="C123" s="34" t="s">
        <v>19</v>
      </c>
      <c r="D123" s="35">
        <v>196406</v>
      </c>
      <c r="E123" s="35">
        <v>56017</v>
      </c>
      <c r="F123" s="35">
        <v>0</v>
      </c>
      <c r="G123" s="35">
        <f t="shared" si="28"/>
        <v>140389</v>
      </c>
    </row>
    <row r="124" spans="1:7" x14ac:dyDescent="0.2">
      <c r="A124" s="32">
        <v>313</v>
      </c>
      <c r="B124" s="33">
        <v>51</v>
      </c>
      <c r="C124" s="34" t="s">
        <v>19</v>
      </c>
      <c r="D124" s="35">
        <v>14695</v>
      </c>
      <c r="E124" s="35">
        <v>14695</v>
      </c>
      <c r="F124" s="35">
        <v>0</v>
      </c>
      <c r="G124" s="35">
        <f t="shared" si="28"/>
        <v>0</v>
      </c>
    </row>
    <row r="125" spans="1:7" x14ac:dyDescent="0.2">
      <c r="A125" s="32">
        <v>313</v>
      </c>
      <c r="B125" s="33">
        <v>559</v>
      </c>
      <c r="C125" s="34" t="s">
        <v>19</v>
      </c>
      <c r="D125" s="35">
        <v>771447</v>
      </c>
      <c r="E125" s="35">
        <v>201467</v>
      </c>
      <c r="F125" s="35">
        <v>0</v>
      </c>
      <c r="G125" s="35">
        <f t="shared" si="28"/>
        <v>569980</v>
      </c>
    </row>
    <row r="126" spans="1:7" x14ac:dyDescent="0.2">
      <c r="A126" s="36" t="s">
        <v>20</v>
      </c>
      <c r="B126" s="37"/>
      <c r="C126" s="38" t="s">
        <v>21</v>
      </c>
      <c r="D126" s="39">
        <f>SUM(D127:D143)</f>
        <v>5722930</v>
      </c>
      <c r="E126" s="39">
        <f>SUM(E127:E143)</f>
        <v>2080890</v>
      </c>
      <c r="F126" s="39">
        <f>SUM(F127:F143)</f>
        <v>213943</v>
      </c>
      <c r="G126" s="39">
        <f>SUM(G127:G143)</f>
        <v>3855983</v>
      </c>
    </row>
    <row r="127" spans="1:7" x14ac:dyDescent="0.2">
      <c r="A127" s="32" t="s">
        <v>22</v>
      </c>
      <c r="B127" s="33">
        <v>11</v>
      </c>
      <c r="C127" s="34" t="s">
        <v>23</v>
      </c>
      <c r="D127" s="35">
        <v>13446</v>
      </c>
      <c r="E127" s="35">
        <v>11313</v>
      </c>
      <c r="F127" s="35">
        <v>1850</v>
      </c>
      <c r="G127" s="35">
        <f t="shared" ref="G127:G143" si="29">D127-E127+F127</f>
        <v>3983</v>
      </c>
    </row>
    <row r="128" spans="1:7" x14ac:dyDescent="0.2">
      <c r="A128" s="32" t="s">
        <v>22</v>
      </c>
      <c r="B128" s="33">
        <v>12</v>
      </c>
      <c r="C128" s="34" t="s">
        <v>23</v>
      </c>
      <c r="D128" s="35">
        <v>166344</v>
      </c>
      <c r="E128" s="35">
        <v>93095</v>
      </c>
      <c r="F128" s="35">
        <v>0</v>
      </c>
      <c r="G128" s="35">
        <f t="shared" si="29"/>
        <v>73249</v>
      </c>
    </row>
    <row r="129" spans="1:7" x14ac:dyDescent="0.2">
      <c r="A129" s="32" t="s">
        <v>22</v>
      </c>
      <c r="B129" s="33">
        <v>51</v>
      </c>
      <c r="C129" s="34" t="s">
        <v>23</v>
      </c>
      <c r="D129" s="35">
        <v>13820</v>
      </c>
      <c r="E129" s="35">
        <v>5759</v>
      </c>
      <c r="F129" s="35">
        <v>0</v>
      </c>
      <c r="G129" s="35">
        <f t="shared" si="29"/>
        <v>8061</v>
      </c>
    </row>
    <row r="130" spans="1:7" x14ac:dyDescent="0.2">
      <c r="A130" s="32" t="s">
        <v>22</v>
      </c>
      <c r="B130" s="33" t="s">
        <v>82</v>
      </c>
      <c r="C130" s="34" t="s">
        <v>23</v>
      </c>
      <c r="D130" s="35">
        <v>525562</v>
      </c>
      <c r="E130" s="35">
        <v>198873</v>
      </c>
      <c r="F130" s="35">
        <v>0</v>
      </c>
      <c r="G130" s="35">
        <f t="shared" si="29"/>
        <v>326689</v>
      </c>
    </row>
    <row r="131" spans="1:7" x14ac:dyDescent="0.2">
      <c r="A131" s="32">
        <v>322</v>
      </c>
      <c r="B131" s="33">
        <v>11</v>
      </c>
      <c r="C131" s="34" t="s">
        <v>25</v>
      </c>
      <c r="D131" s="35">
        <v>173</v>
      </c>
      <c r="E131" s="35">
        <v>78</v>
      </c>
      <c r="F131" s="35">
        <v>0</v>
      </c>
      <c r="G131" s="35">
        <f t="shared" si="29"/>
        <v>95</v>
      </c>
    </row>
    <row r="132" spans="1:7" x14ac:dyDescent="0.2">
      <c r="A132" s="32">
        <v>322</v>
      </c>
      <c r="B132" s="33">
        <v>12</v>
      </c>
      <c r="C132" s="34" t="s">
        <v>25</v>
      </c>
      <c r="D132" s="35">
        <v>104357</v>
      </c>
      <c r="E132" s="35">
        <v>72043</v>
      </c>
      <c r="F132" s="35">
        <v>0</v>
      </c>
      <c r="G132" s="35">
        <f t="shared" si="29"/>
        <v>32314</v>
      </c>
    </row>
    <row r="133" spans="1:7" x14ac:dyDescent="0.2">
      <c r="A133" s="32">
        <v>322</v>
      </c>
      <c r="B133" s="33">
        <v>559</v>
      </c>
      <c r="C133" s="34" t="s">
        <v>25</v>
      </c>
      <c r="D133" s="35">
        <v>418162</v>
      </c>
      <c r="E133" s="35">
        <v>278312</v>
      </c>
      <c r="F133" s="35">
        <v>0</v>
      </c>
      <c r="G133" s="35">
        <f t="shared" si="29"/>
        <v>139850</v>
      </c>
    </row>
    <row r="134" spans="1:7" x14ac:dyDescent="0.2">
      <c r="A134" s="32" t="s">
        <v>26</v>
      </c>
      <c r="B134" s="33">
        <v>11</v>
      </c>
      <c r="C134" s="34" t="s">
        <v>27</v>
      </c>
      <c r="D134" s="35">
        <v>135067</v>
      </c>
      <c r="E134" s="35">
        <v>23636</v>
      </c>
      <c r="F134" s="35">
        <v>3319</v>
      </c>
      <c r="G134" s="35">
        <f t="shared" si="29"/>
        <v>114750</v>
      </c>
    </row>
    <row r="135" spans="1:7" x14ac:dyDescent="0.2">
      <c r="A135" s="32" t="s">
        <v>26</v>
      </c>
      <c r="B135" s="33">
        <v>12</v>
      </c>
      <c r="C135" s="34" t="s">
        <v>27</v>
      </c>
      <c r="D135" s="35">
        <v>818053</v>
      </c>
      <c r="E135" s="35">
        <v>282330</v>
      </c>
      <c r="F135" s="35">
        <v>0</v>
      </c>
      <c r="G135" s="35">
        <f t="shared" si="29"/>
        <v>535723</v>
      </c>
    </row>
    <row r="136" spans="1:7" x14ac:dyDescent="0.2">
      <c r="A136" s="32" t="s">
        <v>26</v>
      </c>
      <c r="B136" s="33">
        <v>51</v>
      </c>
      <c r="C136" s="34" t="s">
        <v>27</v>
      </c>
      <c r="D136" s="35">
        <v>368924</v>
      </c>
      <c r="E136" s="35">
        <v>223370</v>
      </c>
      <c r="F136" s="35">
        <v>0</v>
      </c>
      <c r="G136" s="35">
        <f t="shared" si="29"/>
        <v>145554</v>
      </c>
    </row>
    <row r="137" spans="1:7" x14ac:dyDescent="0.2">
      <c r="A137" s="32" t="s">
        <v>26</v>
      </c>
      <c r="B137" s="33" t="s">
        <v>82</v>
      </c>
      <c r="C137" s="34" t="s">
        <v>27</v>
      </c>
      <c r="D137" s="35">
        <v>3104319</v>
      </c>
      <c r="E137" s="35">
        <v>884761</v>
      </c>
      <c r="F137" s="35">
        <v>201588</v>
      </c>
      <c r="G137" s="35">
        <f t="shared" si="29"/>
        <v>2421146</v>
      </c>
    </row>
    <row r="138" spans="1:7" hidden="1" x14ac:dyDescent="0.2">
      <c r="A138" s="32" t="s">
        <v>83</v>
      </c>
      <c r="B138" s="33">
        <v>11</v>
      </c>
      <c r="C138" s="34" t="s">
        <v>28</v>
      </c>
      <c r="D138" s="35">
        <v>0</v>
      </c>
      <c r="E138" s="35">
        <v>0</v>
      </c>
      <c r="F138" s="35">
        <v>0</v>
      </c>
      <c r="G138" s="35">
        <f t="shared" si="29"/>
        <v>0</v>
      </c>
    </row>
    <row r="139" spans="1:7" x14ac:dyDescent="0.2">
      <c r="A139" s="32">
        <v>324</v>
      </c>
      <c r="B139" s="33">
        <v>12</v>
      </c>
      <c r="C139" s="34" t="s">
        <v>28</v>
      </c>
      <c r="D139" s="35">
        <v>11280</v>
      </c>
      <c r="E139" s="35">
        <v>2196</v>
      </c>
      <c r="F139" s="35">
        <v>0</v>
      </c>
      <c r="G139" s="35">
        <f t="shared" si="29"/>
        <v>9084</v>
      </c>
    </row>
    <row r="140" spans="1:7" x14ac:dyDescent="0.2">
      <c r="A140" s="32">
        <v>324</v>
      </c>
      <c r="B140" s="33">
        <v>559</v>
      </c>
      <c r="C140" s="34" t="s">
        <v>28</v>
      </c>
      <c r="D140" s="35">
        <v>26320</v>
      </c>
      <c r="E140" s="35">
        <v>5124</v>
      </c>
      <c r="F140" s="35">
        <v>0</v>
      </c>
      <c r="G140" s="35">
        <f t="shared" si="29"/>
        <v>21196</v>
      </c>
    </row>
    <row r="141" spans="1:7" hidden="1" x14ac:dyDescent="0.2">
      <c r="A141" s="32" t="s">
        <v>29</v>
      </c>
      <c r="B141" s="33">
        <v>11</v>
      </c>
      <c r="C141" s="34" t="s">
        <v>30</v>
      </c>
      <c r="D141" s="35">
        <v>0</v>
      </c>
      <c r="E141" s="35">
        <v>0</v>
      </c>
      <c r="F141" s="35">
        <v>0</v>
      </c>
      <c r="G141" s="35">
        <f t="shared" si="29"/>
        <v>0</v>
      </c>
    </row>
    <row r="142" spans="1:7" x14ac:dyDescent="0.2">
      <c r="A142" s="32">
        <v>329</v>
      </c>
      <c r="B142" s="33">
        <v>12</v>
      </c>
      <c r="C142" s="34" t="s">
        <v>30</v>
      </c>
      <c r="D142" s="35">
        <v>2123</v>
      </c>
      <c r="E142" s="35"/>
      <c r="F142" s="35">
        <v>382</v>
      </c>
      <c r="G142" s="35">
        <f t="shared" si="29"/>
        <v>2505</v>
      </c>
    </row>
    <row r="143" spans="1:7" x14ac:dyDescent="0.2">
      <c r="A143" s="32">
        <v>329</v>
      </c>
      <c r="B143" s="33">
        <v>559</v>
      </c>
      <c r="C143" s="34" t="s">
        <v>30</v>
      </c>
      <c r="D143" s="35">
        <v>14980</v>
      </c>
      <c r="E143" s="35">
        <v>0</v>
      </c>
      <c r="F143" s="35">
        <v>6804</v>
      </c>
      <c r="G143" s="35">
        <f t="shared" si="29"/>
        <v>21784</v>
      </c>
    </row>
    <row r="144" spans="1:7" x14ac:dyDescent="0.2">
      <c r="A144" s="36" t="s">
        <v>31</v>
      </c>
      <c r="B144" s="37"/>
      <c r="C144" s="38" t="s">
        <v>32</v>
      </c>
      <c r="D144" s="39">
        <f>SUM(D145:D146)</f>
        <v>12144</v>
      </c>
      <c r="E144" s="39">
        <f>SUM(E145:E146)</f>
        <v>8359</v>
      </c>
      <c r="F144" s="39">
        <f>SUM(F145:F146)</f>
        <v>0</v>
      </c>
      <c r="G144" s="39">
        <f>SUM(G145:G146)</f>
        <v>3785</v>
      </c>
    </row>
    <row r="145" spans="1:7" x14ac:dyDescent="0.2">
      <c r="A145" s="32" t="s">
        <v>33</v>
      </c>
      <c r="B145" s="33">
        <v>11</v>
      </c>
      <c r="C145" s="34" t="s">
        <v>34</v>
      </c>
      <c r="D145" s="35">
        <v>7144</v>
      </c>
      <c r="E145" s="35">
        <v>5859</v>
      </c>
      <c r="F145" s="35">
        <v>0</v>
      </c>
      <c r="G145" s="35">
        <f t="shared" ref="G145:G146" si="30">D145-E145+F145</f>
        <v>1285</v>
      </c>
    </row>
    <row r="146" spans="1:7" x14ac:dyDescent="0.2">
      <c r="A146" s="32" t="s">
        <v>33</v>
      </c>
      <c r="B146" s="33">
        <v>51</v>
      </c>
      <c r="C146" s="34" t="s">
        <v>34</v>
      </c>
      <c r="D146" s="35">
        <v>5000</v>
      </c>
      <c r="E146" s="35">
        <v>2500</v>
      </c>
      <c r="F146" s="35">
        <v>0</v>
      </c>
      <c r="G146" s="35">
        <f t="shared" si="30"/>
        <v>2500</v>
      </c>
    </row>
    <row r="147" spans="1:7" ht="22.5" x14ac:dyDescent="0.2">
      <c r="A147" s="49" t="s">
        <v>53</v>
      </c>
      <c r="B147" s="37"/>
      <c r="C147" s="38" t="s">
        <v>54</v>
      </c>
      <c r="D147" s="39">
        <f>SUM(D148:D150)</f>
        <v>1416271</v>
      </c>
      <c r="E147" s="39">
        <f>SUM(E148:E150)</f>
        <v>910216</v>
      </c>
      <c r="F147" s="39">
        <f>SUM(F148:F150)</f>
        <v>0</v>
      </c>
      <c r="G147" s="39">
        <f>SUM(G148:G150)</f>
        <v>506055</v>
      </c>
    </row>
    <row r="148" spans="1:7" hidden="1" x14ac:dyDescent="0.2">
      <c r="A148" s="32" t="s">
        <v>55</v>
      </c>
      <c r="B148" s="33">
        <v>11</v>
      </c>
      <c r="C148" s="34" t="s">
        <v>56</v>
      </c>
      <c r="D148" s="35">
        <v>0</v>
      </c>
      <c r="E148" s="35">
        <v>0</v>
      </c>
      <c r="F148" s="35">
        <v>0</v>
      </c>
      <c r="G148" s="35">
        <f t="shared" ref="G148:G150" si="31">D148-E148+F148</f>
        <v>0</v>
      </c>
    </row>
    <row r="149" spans="1:7" x14ac:dyDescent="0.2">
      <c r="A149" s="32">
        <v>412</v>
      </c>
      <c r="B149" s="33">
        <v>12</v>
      </c>
      <c r="C149" s="34" t="s">
        <v>56</v>
      </c>
      <c r="D149" s="35">
        <v>84902</v>
      </c>
      <c r="E149" s="35">
        <v>59599</v>
      </c>
      <c r="F149" s="35">
        <v>0</v>
      </c>
      <c r="G149" s="35">
        <f t="shared" si="31"/>
        <v>25303</v>
      </c>
    </row>
    <row r="150" spans="1:7" x14ac:dyDescent="0.2">
      <c r="A150" s="32" t="s">
        <v>55</v>
      </c>
      <c r="B150" s="33">
        <v>559</v>
      </c>
      <c r="C150" s="34" t="s">
        <v>56</v>
      </c>
      <c r="D150" s="35">
        <v>1331369</v>
      </c>
      <c r="E150" s="35">
        <v>850617</v>
      </c>
      <c r="F150" s="35">
        <v>0</v>
      </c>
      <c r="G150" s="35">
        <f t="shared" si="31"/>
        <v>480752</v>
      </c>
    </row>
    <row r="151" spans="1:7" ht="22.5" x14ac:dyDescent="0.2">
      <c r="A151" s="36" t="s">
        <v>37</v>
      </c>
      <c r="B151" s="37"/>
      <c r="C151" s="38" t="s">
        <v>38</v>
      </c>
      <c r="D151" s="39">
        <f>SUM(D152:D159)</f>
        <v>1184009</v>
      </c>
      <c r="E151" s="39">
        <f>SUM(E152:E159)</f>
        <v>409236</v>
      </c>
      <c r="F151" s="39">
        <f>SUM(F152:F159)</f>
        <v>23625</v>
      </c>
      <c r="G151" s="39">
        <f>SUM(G152:G159)</f>
        <v>798398</v>
      </c>
    </row>
    <row r="152" spans="1:7" hidden="1" x14ac:dyDescent="0.2">
      <c r="A152" s="32" t="s">
        <v>39</v>
      </c>
      <c r="B152" s="33">
        <v>11</v>
      </c>
      <c r="C152" s="34" t="s">
        <v>40</v>
      </c>
      <c r="D152" s="35">
        <v>0</v>
      </c>
      <c r="E152" s="35">
        <v>0</v>
      </c>
      <c r="F152" s="35">
        <v>0</v>
      </c>
      <c r="G152" s="35">
        <f t="shared" ref="G152:G159" si="32">D152-E152+F152</f>
        <v>0</v>
      </c>
    </row>
    <row r="153" spans="1:7" x14ac:dyDescent="0.2">
      <c r="A153" s="32" t="s">
        <v>39</v>
      </c>
      <c r="B153" s="33">
        <v>12</v>
      </c>
      <c r="C153" s="34" t="s">
        <v>40</v>
      </c>
      <c r="D153" s="35">
        <v>33851</v>
      </c>
      <c r="E153" s="35">
        <v>25396</v>
      </c>
      <c r="F153" s="35">
        <v>0</v>
      </c>
      <c r="G153" s="35">
        <f t="shared" si="32"/>
        <v>8455</v>
      </c>
    </row>
    <row r="154" spans="1:7" hidden="1" x14ac:dyDescent="0.2">
      <c r="A154" s="32" t="s">
        <v>39</v>
      </c>
      <c r="B154" s="33">
        <v>51</v>
      </c>
      <c r="C154" s="34" t="s">
        <v>40</v>
      </c>
      <c r="D154" s="35">
        <v>0</v>
      </c>
      <c r="E154" s="35">
        <v>0</v>
      </c>
      <c r="F154" s="35">
        <v>0</v>
      </c>
      <c r="G154" s="35">
        <f t="shared" si="32"/>
        <v>0</v>
      </c>
    </row>
    <row r="155" spans="1:7" x14ac:dyDescent="0.2">
      <c r="A155" s="32" t="s">
        <v>39</v>
      </c>
      <c r="B155" s="33">
        <v>559</v>
      </c>
      <c r="C155" s="34" t="s">
        <v>40</v>
      </c>
      <c r="D155" s="35">
        <v>436059</v>
      </c>
      <c r="E155" s="35">
        <v>375973</v>
      </c>
      <c r="F155" s="35">
        <v>0</v>
      </c>
      <c r="G155" s="35">
        <f t="shared" si="32"/>
        <v>60086</v>
      </c>
    </row>
    <row r="156" spans="1:7" x14ac:dyDescent="0.2">
      <c r="A156" s="32" t="s">
        <v>57</v>
      </c>
      <c r="B156" s="33">
        <v>11</v>
      </c>
      <c r="C156" s="34" t="s">
        <v>58</v>
      </c>
      <c r="D156" s="35">
        <v>56400</v>
      </c>
      <c r="E156" s="35">
        <v>0</v>
      </c>
      <c r="F156" s="35">
        <v>23625</v>
      </c>
      <c r="G156" s="35">
        <f t="shared" si="32"/>
        <v>80025</v>
      </c>
    </row>
    <row r="157" spans="1:7" x14ac:dyDescent="0.2">
      <c r="A157" s="44">
        <v>426</v>
      </c>
      <c r="B157" s="45">
        <v>12</v>
      </c>
      <c r="C157" s="46" t="s">
        <v>58</v>
      </c>
      <c r="D157" s="47">
        <v>58848</v>
      </c>
      <c r="E157" s="47">
        <v>705</v>
      </c>
      <c r="F157" s="47">
        <v>0</v>
      </c>
      <c r="G157" s="35">
        <f t="shared" si="32"/>
        <v>58143</v>
      </c>
    </row>
    <row r="158" spans="1:7" hidden="1" x14ac:dyDescent="0.2">
      <c r="A158" s="44">
        <v>426</v>
      </c>
      <c r="B158" s="45">
        <v>51</v>
      </c>
      <c r="C158" s="46" t="s">
        <v>58</v>
      </c>
      <c r="D158" s="47">
        <v>0</v>
      </c>
      <c r="E158" s="47">
        <v>0</v>
      </c>
      <c r="F158" s="47">
        <v>0</v>
      </c>
      <c r="G158" s="35">
        <f t="shared" si="32"/>
        <v>0</v>
      </c>
    </row>
    <row r="159" spans="1:7" x14ac:dyDescent="0.2">
      <c r="A159" s="44">
        <v>426</v>
      </c>
      <c r="B159" s="45">
        <v>559</v>
      </c>
      <c r="C159" s="46" t="s">
        <v>58</v>
      </c>
      <c r="D159" s="47">
        <v>598851</v>
      </c>
      <c r="E159" s="47">
        <v>7162</v>
      </c>
      <c r="F159" s="47">
        <v>0</v>
      </c>
      <c r="G159" s="35">
        <f t="shared" si="32"/>
        <v>591689</v>
      </c>
    </row>
    <row r="160" spans="1:7" ht="22.5" x14ac:dyDescent="0.2">
      <c r="A160" s="36">
        <v>45</v>
      </c>
      <c r="B160" s="37"/>
      <c r="C160" s="38" t="s">
        <v>59</v>
      </c>
      <c r="D160" s="39">
        <f>SUM(D161:D163)</f>
        <v>843875</v>
      </c>
      <c r="E160" s="39">
        <f>SUM(E161:E163)</f>
        <v>90726</v>
      </c>
      <c r="F160" s="39">
        <f>SUM(F161:F163)</f>
        <v>40881</v>
      </c>
      <c r="G160" s="39">
        <f>SUM(G161:G163)</f>
        <v>794030</v>
      </c>
    </row>
    <row r="161" spans="1:7" x14ac:dyDescent="0.2">
      <c r="A161" s="32">
        <v>454</v>
      </c>
      <c r="B161" s="33">
        <v>11</v>
      </c>
      <c r="C161" s="34" t="s">
        <v>77</v>
      </c>
      <c r="D161" s="35">
        <v>41360</v>
      </c>
      <c r="E161" s="35">
        <v>0</v>
      </c>
      <c r="F161" s="35">
        <v>144</v>
      </c>
      <c r="G161" s="35">
        <f t="shared" ref="G161:G163" si="33">D161-E161+F161</f>
        <v>41504</v>
      </c>
    </row>
    <row r="162" spans="1:7" x14ac:dyDescent="0.2">
      <c r="A162" s="32">
        <v>454</v>
      </c>
      <c r="B162" s="33">
        <v>12</v>
      </c>
      <c r="C162" s="34" t="s">
        <v>77</v>
      </c>
      <c r="D162" s="35">
        <v>145326</v>
      </c>
      <c r="E162" s="35">
        <v>0</v>
      </c>
      <c r="F162" s="35">
        <v>40737</v>
      </c>
      <c r="G162" s="35">
        <f t="shared" si="33"/>
        <v>186063</v>
      </c>
    </row>
    <row r="163" spans="1:7" ht="13.5" thickBot="1" x14ac:dyDescent="0.25">
      <c r="A163" s="32">
        <v>454</v>
      </c>
      <c r="B163" s="33">
        <v>559</v>
      </c>
      <c r="C163" s="34" t="s">
        <v>77</v>
      </c>
      <c r="D163" s="35">
        <v>657189</v>
      </c>
      <c r="E163" s="35">
        <v>90726</v>
      </c>
      <c r="F163" s="35">
        <v>0</v>
      </c>
      <c r="G163" s="35">
        <f t="shared" si="33"/>
        <v>566463</v>
      </c>
    </row>
    <row r="164" spans="1:7" ht="63.75" hidden="1" thickBot="1" x14ac:dyDescent="0.25">
      <c r="A164" s="24" t="s">
        <v>84</v>
      </c>
      <c r="B164" s="40"/>
      <c r="C164" s="26" t="s">
        <v>85</v>
      </c>
      <c r="D164" s="27">
        <f>D165</f>
        <v>0</v>
      </c>
      <c r="E164" s="27">
        <f>E165</f>
        <v>0</v>
      </c>
      <c r="F164" s="27">
        <f>F165</f>
        <v>0</v>
      </c>
      <c r="G164" s="41">
        <f>G165</f>
        <v>0</v>
      </c>
    </row>
    <row r="165" spans="1:7" hidden="1" x14ac:dyDescent="0.2">
      <c r="A165" s="28" t="s">
        <v>20</v>
      </c>
      <c r="B165" s="42"/>
      <c r="C165" s="30" t="s">
        <v>21</v>
      </c>
      <c r="D165" s="31">
        <f>SUM(D166:D167)</f>
        <v>0</v>
      </c>
      <c r="E165" s="31">
        <f>SUM(E166:E167)</f>
        <v>0</v>
      </c>
      <c r="F165" s="31">
        <f>SUM(F166:F167)</f>
        <v>0</v>
      </c>
      <c r="G165" s="31">
        <f>SUM(G166:G167)</f>
        <v>0</v>
      </c>
    </row>
    <row r="166" spans="1:7" hidden="1" x14ac:dyDescent="0.2">
      <c r="A166" s="32" t="s">
        <v>26</v>
      </c>
      <c r="B166" s="33">
        <v>12</v>
      </c>
      <c r="C166" s="34" t="s">
        <v>27</v>
      </c>
      <c r="D166" s="35">
        <v>0</v>
      </c>
      <c r="E166" s="35">
        <v>0</v>
      </c>
      <c r="F166" s="35">
        <v>0</v>
      </c>
      <c r="G166" s="35">
        <f t="shared" ref="G166:G167" si="34">D166-E166+F166</f>
        <v>0</v>
      </c>
    </row>
    <row r="167" spans="1:7" ht="13.5" hidden="1" thickBot="1" x14ac:dyDescent="0.25">
      <c r="A167" s="44" t="s">
        <v>26</v>
      </c>
      <c r="B167" s="45">
        <v>51</v>
      </c>
      <c r="C167" s="46" t="s">
        <v>27</v>
      </c>
      <c r="D167" s="47">
        <v>0</v>
      </c>
      <c r="E167" s="47">
        <v>0</v>
      </c>
      <c r="F167" s="47">
        <v>0</v>
      </c>
      <c r="G167" s="35">
        <f t="shared" si="34"/>
        <v>0</v>
      </c>
    </row>
    <row r="168" spans="1:7" ht="21.75" thickBot="1" x14ac:dyDescent="0.25">
      <c r="A168" s="53" t="s">
        <v>86</v>
      </c>
      <c r="B168" s="40"/>
      <c r="C168" s="50" t="s">
        <v>87</v>
      </c>
      <c r="D168" s="51">
        <f>D169+D178+D185+D188+D193</f>
        <v>3295597</v>
      </c>
      <c r="E168" s="51">
        <f>E169+E178+E185+E188+E193</f>
        <v>2748435</v>
      </c>
      <c r="F168" s="51">
        <f>F169+F178+F185+F188+F193</f>
        <v>0</v>
      </c>
      <c r="G168" s="51">
        <f>G169+G178+G185+G188+G193</f>
        <v>547162</v>
      </c>
    </row>
    <row r="169" spans="1:7" x14ac:dyDescent="0.2">
      <c r="A169" s="52">
        <v>31</v>
      </c>
      <c r="B169" s="42"/>
      <c r="C169" s="30" t="s">
        <v>13</v>
      </c>
      <c r="D169" s="31">
        <f>SUM(D170:D177)</f>
        <v>1177514</v>
      </c>
      <c r="E169" s="31">
        <f>SUM(E170:E177)</f>
        <v>744230</v>
      </c>
      <c r="F169" s="31">
        <f>SUM(F170:F177)</f>
        <v>0</v>
      </c>
      <c r="G169" s="31">
        <f>SUM(G170:G177)</f>
        <v>433284</v>
      </c>
    </row>
    <row r="170" spans="1:7" x14ac:dyDescent="0.2">
      <c r="A170" s="32">
        <v>311</v>
      </c>
      <c r="B170" s="33">
        <v>11</v>
      </c>
      <c r="C170" s="34" t="s">
        <v>88</v>
      </c>
      <c r="D170" s="35">
        <v>52603</v>
      </c>
      <c r="E170" s="35">
        <v>52603</v>
      </c>
      <c r="F170" s="35">
        <v>0</v>
      </c>
      <c r="G170" s="35">
        <f t="shared" ref="G170:G177" si="35">D170-E170+F170</f>
        <v>0</v>
      </c>
    </row>
    <row r="171" spans="1:7" x14ac:dyDescent="0.2">
      <c r="A171" s="32">
        <v>311</v>
      </c>
      <c r="B171" s="33">
        <v>12</v>
      </c>
      <c r="C171" s="34" t="s">
        <v>88</v>
      </c>
      <c r="D171" s="35">
        <v>140512</v>
      </c>
      <c r="E171" s="35">
        <v>84724</v>
      </c>
      <c r="F171" s="35">
        <v>0</v>
      </c>
      <c r="G171" s="35">
        <f t="shared" si="35"/>
        <v>55788</v>
      </c>
    </row>
    <row r="172" spans="1:7" x14ac:dyDescent="0.2">
      <c r="A172" s="32">
        <v>311</v>
      </c>
      <c r="B172" s="33" t="s">
        <v>89</v>
      </c>
      <c r="C172" s="34" t="s">
        <v>88</v>
      </c>
      <c r="D172" s="35">
        <v>796232</v>
      </c>
      <c r="E172" s="35">
        <v>480102</v>
      </c>
      <c r="F172" s="35">
        <v>0</v>
      </c>
      <c r="G172" s="35">
        <f t="shared" si="35"/>
        <v>316130</v>
      </c>
    </row>
    <row r="173" spans="1:7" x14ac:dyDescent="0.2">
      <c r="A173" s="32">
        <v>312</v>
      </c>
      <c r="B173" s="33">
        <v>12</v>
      </c>
      <c r="C173" s="34" t="s">
        <v>17</v>
      </c>
      <c r="D173" s="35">
        <v>2700</v>
      </c>
      <c r="E173" s="35">
        <v>2700</v>
      </c>
      <c r="F173" s="35">
        <v>0</v>
      </c>
      <c r="G173" s="35">
        <f t="shared" si="35"/>
        <v>0</v>
      </c>
    </row>
    <row r="174" spans="1:7" x14ac:dyDescent="0.2">
      <c r="A174" s="32">
        <v>312</v>
      </c>
      <c r="B174" s="33">
        <v>561</v>
      </c>
      <c r="C174" s="34" t="s">
        <v>17</v>
      </c>
      <c r="D174" s="35">
        <v>15300</v>
      </c>
      <c r="E174" s="35">
        <v>15300</v>
      </c>
      <c r="F174" s="35">
        <v>0</v>
      </c>
      <c r="G174" s="35">
        <f t="shared" si="35"/>
        <v>0</v>
      </c>
    </row>
    <row r="175" spans="1:7" x14ac:dyDescent="0.2">
      <c r="A175" s="32">
        <v>313</v>
      </c>
      <c r="B175" s="33">
        <v>11</v>
      </c>
      <c r="C175" s="34" t="s">
        <v>19</v>
      </c>
      <c r="D175" s="35">
        <v>9047</v>
      </c>
      <c r="E175" s="35">
        <v>9047</v>
      </c>
      <c r="F175" s="35">
        <v>0</v>
      </c>
      <c r="G175" s="35">
        <f t="shared" si="35"/>
        <v>0</v>
      </c>
    </row>
    <row r="176" spans="1:7" x14ac:dyDescent="0.2">
      <c r="A176" s="32">
        <v>313</v>
      </c>
      <c r="B176" s="33">
        <v>12</v>
      </c>
      <c r="C176" s="34" t="s">
        <v>19</v>
      </c>
      <c r="D176" s="35">
        <v>24168</v>
      </c>
      <c r="E176" s="35">
        <v>14963</v>
      </c>
      <c r="F176" s="35">
        <v>0</v>
      </c>
      <c r="G176" s="35">
        <f t="shared" si="35"/>
        <v>9205</v>
      </c>
    </row>
    <row r="177" spans="1:7" x14ac:dyDescent="0.2">
      <c r="A177" s="32">
        <v>313</v>
      </c>
      <c r="B177" s="33" t="s">
        <v>89</v>
      </c>
      <c r="C177" s="34" t="s">
        <v>19</v>
      </c>
      <c r="D177" s="35">
        <v>136952</v>
      </c>
      <c r="E177" s="35">
        <v>84791</v>
      </c>
      <c r="F177" s="35">
        <v>0</v>
      </c>
      <c r="G177" s="35">
        <f t="shared" si="35"/>
        <v>52161</v>
      </c>
    </row>
    <row r="178" spans="1:7" x14ac:dyDescent="0.2">
      <c r="A178" s="49">
        <v>32</v>
      </c>
      <c r="B178" s="37"/>
      <c r="C178" s="38" t="s">
        <v>21</v>
      </c>
      <c r="D178" s="39">
        <f>SUM(D179:D184)</f>
        <v>379376</v>
      </c>
      <c r="E178" s="39">
        <f>SUM(E179:E184)</f>
        <v>265498</v>
      </c>
      <c r="F178" s="39">
        <f>SUM(F179:F184)</f>
        <v>0</v>
      </c>
      <c r="G178" s="39">
        <f>SUM(G179:G184)</f>
        <v>113878</v>
      </c>
    </row>
    <row r="179" spans="1:7" x14ac:dyDescent="0.2">
      <c r="A179" s="32">
        <v>321</v>
      </c>
      <c r="B179" s="33">
        <v>12</v>
      </c>
      <c r="C179" s="34" t="s">
        <v>23</v>
      </c>
      <c r="D179" s="35">
        <v>27269</v>
      </c>
      <c r="E179" s="35">
        <v>22199</v>
      </c>
      <c r="F179" s="35">
        <v>0</v>
      </c>
      <c r="G179" s="35">
        <f t="shared" ref="G179:G184" si="36">D179-E179+F179</f>
        <v>5070</v>
      </c>
    </row>
    <row r="180" spans="1:7" x14ac:dyDescent="0.2">
      <c r="A180" s="32">
        <v>321</v>
      </c>
      <c r="B180" s="33" t="s">
        <v>89</v>
      </c>
      <c r="C180" s="34" t="s">
        <v>23</v>
      </c>
      <c r="D180" s="35">
        <v>154527</v>
      </c>
      <c r="E180" s="35">
        <v>125799</v>
      </c>
      <c r="F180" s="35">
        <v>0</v>
      </c>
      <c r="G180" s="35">
        <f t="shared" si="36"/>
        <v>28728</v>
      </c>
    </row>
    <row r="181" spans="1:7" x14ac:dyDescent="0.2">
      <c r="A181" s="32">
        <v>323</v>
      </c>
      <c r="B181" s="33">
        <v>12</v>
      </c>
      <c r="C181" s="34" t="s">
        <v>27</v>
      </c>
      <c r="D181" s="35">
        <v>29637</v>
      </c>
      <c r="E181" s="35">
        <v>17625</v>
      </c>
      <c r="F181" s="35">
        <v>0</v>
      </c>
      <c r="G181" s="35">
        <f t="shared" si="36"/>
        <v>12012</v>
      </c>
    </row>
    <row r="182" spans="1:7" x14ac:dyDescent="0.2">
      <c r="A182" s="32">
        <v>323</v>
      </c>
      <c r="B182" s="33" t="s">
        <v>89</v>
      </c>
      <c r="C182" s="34" t="s">
        <v>27</v>
      </c>
      <c r="D182" s="35">
        <v>167943</v>
      </c>
      <c r="E182" s="35">
        <v>99875</v>
      </c>
      <c r="F182" s="35">
        <v>0</v>
      </c>
      <c r="G182" s="35">
        <f t="shared" si="36"/>
        <v>68068</v>
      </c>
    </row>
    <row r="183" spans="1:7" hidden="1" x14ac:dyDescent="0.2">
      <c r="A183" s="32">
        <v>329</v>
      </c>
      <c r="B183" s="33">
        <v>12</v>
      </c>
      <c r="C183" s="34" t="s">
        <v>30</v>
      </c>
      <c r="D183" s="35">
        <v>0</v>
      </c>
      <c r="E183" s="35">
        <v>0</v>
      </c>
      <c r="F183" s="35">
        <v>0</v>
      </c>
      <c r="G183" s="35">
        <f t="shared" si="36"/>
        <v>0</v>
      </c>
    </row>
    <row r="184" spans="1:7" hidden="1" x14ac:dyDescent="0.2">
      <c r="A184" s="32">
        <v>329</v>
      </c>
      <c r="B184" s="33">
        <v>561</v>
      </c>
      <c r="C184" s="34" t="s">
        <v>30</v>
      </c>
      <c r="D184" s="35">
        <v>0</v>
      </c>
      <c r="E184" s="35">
        <v>0</v>
      </c>
      <c r="F184" s="35">
        <v>0</v>
      </c>
      <c r="G184" s="35">
        <f t="shared" si="36"/>
        <v>0</v>
      </c>
    </row>
    <row r="185" spans="1:7" ht="22.5" hidden="1" x14ac:dyDescent="0.2">
      <c r="A185" s="49" t="s">
        <v>53</v>
      </c>
      <c r="B185" s="37"/>
      <c r="C185" s="38" t="s">
        <v>54</v>
      </c>
      <c r="D185" s="39">
        <f>SUM(D186:D187)</f>
        <v>0</v>
      </c>
      <c r="E185" s="39">
        <f>SUM(E186:E187)</f>
        <v>0</v>
      </c>
      <c r="F185" s="39">
        <f>SUM(F186:F187)</f>
        <v>0</v>
      </c>
      <c r="G185" s="39">
        <f>SUM(G186:G187)</f>
        <v>0</v>
      </c>
    </row>
    <row r="186" spans="1:7" hidden="1" x14ac:dyDescent="0.2">
      <c r="A186" s="32" t="s">
        <v>55</v>
      </c>
      <c r="B186" s="33">
        <v>12</v>
      </c>
      <c r="C186" s="34" t="s">
        <v>56</v>
      </c>
      <c r="D186" s="35">
        <v>0</v>
      </c>
      <c r="E186" s="35">
        <v>0</v>
      </c>
      <c r="F186" s="35">
        <v>0</v>
      </c>
      <c r="G186" s="35">
        <f t="shared" ref="G186:G187" si="37">D186-E186+F186</f>
        <v>0</v>
      </c>
    </row>
    <row r="187" spans="1:7" hidden="1" x14ac:dyDescent="0.2">
      <c r="A187" s="32">
        <v>412</v>
      </c>
      <c r="B187" s="33">
        <v>561</v>
      </c>
      <c r="C187" s="34" t="s">
        <v>56</v>
      </c>
      <c r="D187" s="35">
        <v>0</v>
      </c>
      <c r="E187" s="35">
        <v>0</v>
      </c>
      <c r="F187" s="35">
        <v>0</v>
      </c>
      <c r="G187" s="35">
        <f t="shared" si="37"/>
        <v>0</v>
      </c>
    </row>
    <row r="188" spans="1:7" ht="22.5" x14ac:dyDescent="0.2">
      <c r="A188" s="49">
        <v>42</v>
      </c>
      <c r="B188" s="37"/>
      <c r="C188" s="38" t="s">
        <v>38</v>
      </c>
      <c r="D188" s="39">
        <f>SUM(D189:D192)</f>
        <v>1417522</v>
      </c>
      <c r="E188" s="39">
        <f>SUM(E189:E192)</f>
        <v>1417522</v>
      </c>
      <c r="F188" s="39">
        <f>SUM(F189:F192)</f>
        <v>0</v>
      </c>
      <c r="G188" s="39">
        <f>SUM(G189:G192)</f>
        <v>0</v>
      </c>
    </row>
    <row r="189" spans="1:7" x14ac:dyDescent="0.2">
      <c r="A189" s="32" t="s">
        <v>39</v>
      </c>
      <c r="B189" s="33">
        <v>12</v>
      </c>
      <c r="C189" s="34" t="s">
        <v>40</v>
      </c>
      <c r="D189" s="35">
        <v>11813</v>
      </c>
      <c r="E189" s="35">
        <v>11813</v>
      </c>
      <c r="F189" s="35">
        <v>0</v>
      </c>
      <c r="G189" s="35">
        <f t="shared" ref="G189:G192" si="38">D189-E189+F189</f>
        <v>0</v>
      </c>
    </row>
    <row r="190" spans="1:7" x14ac:dyDescent="0.2">
      <c r="A190" s="32" t="s">
        <v>39</v>
      </c>
      <c r="B190" s="33">
        <v>561</v>
      </c>
      <c r="C190" s="34" t="s">
        <v>40</v>
      </c>
      <c r="D190" s="35">
        <v>66938</v>
      </c>
      <c r="E190" s="35">
        <v>66938</v>
      </c>
      <c r="F190" s="35">
        <v>0</v>
      </c>
      <c r="G190" s="35">
        <f t="shared" si="38"/>
        <v>0</v>
      </c>
    </row>
    <row r="191" spans="1:7" x14ac:dyDescent="0.2">
      <c r="A191" s="32">
        <v>426</v>
      </c>
      <c r="B191" s="33">
        <v>12</v>
      </c>
      <c r="C191" s="34" t="s">
        <v>58</v>
      </c>
      <c r="D191" s="35">
        <v>200816</v>
      </c>
      <c r="E191" s="35">
        <v>200816</v>
      </c>
      <c r="F191" s="35">
        <v>0</v>
      </c>
      <c r="G191" s="35">
        <f t="shared" si="38"/>
        <v>0</v>
      </c>
    </row>
    <row r="192" spans="1:7" x14ac:dyDescent="0.2">
      <c r="A192" s="44">
        <v>426</v>
      </c>
      <c r="B192" s="33" t="s">
        <v>89</v>
      </c>
      <c r="C192" s="46" t="s">
        <v>58</v>
      </c>
      <c r="D192" s="47">
        <v>1137955</v>
      </c>
      <c r="E192" s="47">
        <v>1137955</v>
      </c>
      <c r="F192" s="47">
        <v>0</v>
      </c>
      <c r="G192" s="35">
        <f t="shared" si="38"/>
        <v>0</v>
      </c>
    </row>
    <row r="193" spans="1:7" ht="22.5" x14ac:dyDescent="0.2">
      <c r="A193" s="36">
        <v>45</v>
      </c>
      <c r="B193" s="37"/>
      <c r="C193" s="38" t="s">
        <v>59</v>
      </c>
      <c r="D193" s="39">
        <f>SUM(D194:D197)</f>
        <v>321185</v>
      </c>
      <c r="E193" s="39">
        <f>SUM(E194:E197)</f>
        <v>321185</v>
      </c>
      <c r="F193" s="39">
        <f>SUM(F194:F197)</f>
        <v>0</v>
      </c>
      <c r="G193" s="39">
        <f>SUM(G194:G197)</f>
        <v>0</v>
      </c>
    </row>
    <row r="194" spans="1:7" hidden="1" x14ac:dyDescent="0.2">
      <c r="A194" s="32">
        <v>451</v>
      </c>
      <c r="B194" s="33">
        <v>12</v>
      </c>
      <c r="C194" s="34" t="s">
        <v>60</v>
      </c>
      <c r="D194" s="35">
        <v>0</v>
      </c>
      <c r="E194" s="35">
        <v>0</v>
      </c>
      <c r="F194" s="35">
        <v>0</v>
      </c>
      <c r="G194" s="35">
        <f t="shared" ref="G194:G197" si="39">D194-E194+F194</f>
        <v>0</v>
      </c>
    </row>
    <row r="195" spans="1:7" hidden="1" x14ac:dyDescent="0.2">
      <c r="A195" s="32">
        <v>451</v>
      </c>
      <c r="B195" s="33">
        <v>561</v>
      </c>
      <c r="C195" s="34" t="s">
        <v>60</v>
      </c>
      <c r="D195" s="35">
        <v>0</v>
      </c>
      <c r="E195" s="35">
        <v>0</v>
      </c>
      <c r="F195" s="35">
        <v>0</v>
      </c>
      <c r="G195" s="35">
        <f t="shared" si="39"/>
        <v>0</v>
      </c>
    </row>
    <row r="196" spans="1:7" x14ac:dyDescent="0.2">
      <c r="A196" s="32">
        <v>454</v>
      </c>
      <c r="B196" s="33">
        <v>12</v>
      </c>
      <c r="C196" s="34" t="s">
        <v>77</v>
      </c>
      <c r="D196" s="35">
        <v>48178</v>
      </c>
      <c r="E196" s="35">
        <v>48178</v>
      </c>
      <c r="F196" s="35">
        <v>0</v>
      </c>
      <c r="G196" s="35">
        <f t="shared" si="39"/>
        <v>0</v>
      </c>
    </row>
    <row r="197" spans="1:7" ht="13.5" thickBot="1" x14ac:dyDescent="0.25">
      <c r="A197" s="32">
        <v>454</v>
      </c>
      <c r="B197" s="33">
        <v>561</v>
      </c>
      <c r="C197" s="34" t="s">
        <v>77</v>
      </c>
      <c r="D197" s="35">
        <v>273007</v>
      </c>
      <c r="E197" s="35">
        <v>273007</v>
      </c>
      <c r="F197" s="35">
        <v>0</v>
      </c>
      <c r="G197" s="35">
        <f t="shared" si="39"/>
        <v>0</v>
      </c>
    </row>
    <row r="198" spans="1:7" s="56" customFormat="1" ht="42.75" thickBot="1" x14ac:dyDescent="0.25">
      <c r="A198" s="53" t="s">
        <v>90</v>
      </c>
      <c r="B198" s="54"/>
      <c r="C198" s="50" t="s">
        <v>91</v>
      </c>
      <c r="D198" s="55">
        <f>D199</f>
        <v>524726</v>
      </c>
      <c r="E198" s="55">
        <f t="shared" ref="E198:G198" si="40">E199</f>
        <v>9800</v>
      </c>
      <c r="F198" s="55">
        <f t="shared" si="40"/>
        <v>0</v>
      </c>
      <c r="G198" s="55">
        <f t="shared" si="40"/>
        <v>514926</v>
      </c>
    </row>
    <row r="199" spans="1:7" s="56" customFormat="1" x14ac:dyDescent="0.2">
      <c r="A199" s="52">
        <v>32</v>
      </c>
      <c r="B199" s="57"/>
      <c r="C199" s="30" t="s">
        <v>21</v>
      </c>
      <c r="D199" s="31">
        <f>SUM(D200:D201)</f>
        <v>524726</v>
      </c>
      <c r="E199" s="31">
        <f t="shared" ref="E199:G199" si="41">SUM(E200:E201)</f>
        <v>9800</v>
      </c>
      <c r="F199" s="31">
        <f t="shared" si="41"/>
        <v>0</v>
      </c>
      <c r="G199" s="31">
        <f t="shared" si="41"/>
        <v>514926</v>
      </c>
    </row>
    <row r="200" spans="1:7" s="56" customFormat="1" x14ac:dyDescent="0.2">
      <c r="A200" s="44">
        <v>323</v>
      </c>
      <c r="B200" s="58">
        <v>12</v>
      </c>
      <c r="C200" s="59" t="s">
        <v>27</v>
      </c>
      <c r="D200" s="60">
        <v>52473</v>
      </c>
      <c r="E200" s="60">
        <v>980</v>
      </c>
      <c r="F200" s="60">
        <v>0</v>
      </c>
      <c r="G200" s="35">
        <f t="shared" ref="G200:G201" si="42">D200-E200+F200</f>
        <v>51493</v>
      </c>
    </row>
    <row r="201" spans="1:7" s="56" customFormat="1" ht="13.5" thickBot="1" x14ac:dyDescent="0.25">
      <c r="A201" s="44">
        <v>323</v>
      </c>
      <c r="B201" s="58">
        <v>51</v>
      </c>
      <c r="C201" s="59" t="s">
        <v>27</v>
      </c>
      <c r="D201" s="60">
        <v>472253</v>
      </c>
      <c r="E201" s="60">
        <v>8820</v>
      </c>
      <c r="F201" s="60">
        <v>0</v>
      </c>
      <c r="G201" s="35">
        <f t="shared" si="42"/>
        <v>463433</v>
      </c>
    </row>
    <row r="202" spans="1:7" ht="13.5" thickBot="1" x14ac:dyDescent="0.25">
      <c r="A202" s="48" t="s">
        <v>92</v>
      </c>
      <c r="B202" s="40"/>
      <c r="C202" s="26" t="s">
        <v>93</v>
      </c>
      <c r="D202" s="27">
        <f>D203+D206+D211+D213</f>
        <v>8398599</v>
      </c>
      <c r="E202" s="27">
        <f t="shared" ref="E202:G202" si="43">E203+E206+E211+E213</f>
        <v>507833</v>
      </c>
      <c r="F202" s="27">
        <f t="shared" si="43"/>
        <v>156683</v>
      </c>
      <c r="G202" s="27">
        <f t="shared" si="43"/>
        <v>8047449</v>
      </c>
    </row>
    <row r="203" spans="1:7" x14ac:dyDescent="0.2">
      <c r="A203" s="28" t="s">
        <v>12</v>
      </c>
      <c r="B203" s="42"/>
      <c r="C203" s="30" t="s">
        <v>13</v>
      </c>
      <c r="D203" s="31">
        <f>SUM(D204:D205)</f>
        <v>313999</v>
      </c>
      <c r="E203" s="31">
        <f>SUM(E204:E205)</f>
        <v>4083</v>
      </c>
      <c r="F203" s="31">
        <f>SUM(F204:F205)</f>
        <v>83955</v>
      </c>
      <c r="G203" s="31">
        <f>SUM(G204:G205)</f>
        <v>393871</v>
      </c>
    </row>
    <row r="204" spans="1:7" x14ac:dyDescent="0.2">
      <c r="A204" s="32" t="s">
        <v>14</v>
      </c>
      <c r="B204" s="33">
        <v>11</v>
      </c>
      <c r="C204" s="34" t="s">
        <v>15</v>
      </c>
      <c r="D204" s="35">
        <v>267918</v>
      </c>
      <c r="E204" s="35">
        <v>0</v>
      </c>
      <c r="F204" s="35">
        <v>70000</v>
      </c>
      <c r="G204" s="35">
        <f t="shared" ref="G204:G205" si="44">D204-E204+F204</f>
        <v>337918</v>
      </c>
    </row>
    <row r="205" spans="1:7" x14ac:dyDescent="0.2">
      <c r="A205" s="32">
        <v>313</v>
      </c>
      <c r="B205" s="33">
        <v>11</v>
      </c>
      <c r="C205" s="34" t="s">
        <v>19</v>
      </c>
      <c r="D205" s="35">
        <v>46081</v>
      </c>
      <c r="E205" s="35">
        <v>4083</v>
      </c>
      <c r="F205" s="35">
        <v>13955</v>
      </c>
      <c r="G205" s="35">
        <f t="shared" si="44"/>
        <v>55953</v>
      </c>
    </row>
    <row r="206" spans="1:7" x14ac:dyDescent="0.2">
      <c r="A206" s="49">
        <v>32</v>
      </c>
      <c r="B206" s="37"/>
      <c r="C206" s="38" t="s">
        <v>21</v>
      </c>
      <c r="D206" s="39">
        <f>SUM(D207:D210)</f>
        <v>734600</v>
      </c>
      <c r="E206" s="39">
        <f>SUM(E207:E210)</f>
        <v>152600</v>
      </c>
      <c r="F206" s="39">
        <f>SUM(F207:F210)</f>
        <v>72728</v>
      </c>
      <c r="G206" s="39">
        <f>SUM(G207:G210)</f>
        <v>654728</v>
      </c>
    </row>
    <row r="207" spans="1:7" x14ac:dyDescent="0.2">
      <c r="A207" s="32">
        <v>321</v>
      </c>
      <c r="B207" s="33">
        <v>11</v>
      </c>
      <c r="C207" s="34" t="s">
        <v>23</v>
      </c>
      <c r="D207" s="35">
        <v>22000</v>
      </c>
      <c r="E207" s="35">
        <v>0</v>
      </c>
      <c r="F207" s="35">
        <v>72728</v>
      </c>
      <c r="G207" s="35">
        <f t="shared" ref="G207:G210" si="45">D207-E207+F207</f>
        <v>94728</v>
      </c>
    </row>
    <row r="208" spans="1:7" x14ac:dyDescent="0.2">
      <c r="A208" s="32">
        <v>322</v>
      </c>
      <c r="B208" s="33">
        <v>11</v>
      </c>
      <c r="C208" s="34" t="s">
        <v>25</v>
      </c>
      <c r="D208" s="35">
        <v>20000</v>
      </c>
      <c r="E208" s="35">
        <v>0</v>
      </c>
      <c r="F208" s="35">
        <v>0</v>
      </c>
      <c r="G208" s="35">
        <f t="shared" si="45"/>
        <v>20000</v>
      </c>
    </row>
    <row r="209" spans="1:7" x14ac:dyDescent="0.2">
      <c r="A209" s="32">
        <v>323</v>
      </c>
      <c r="B209" s="33">
        <v>11</v>
      </c>
      <c r="C209" s="34" t="s">
        <v>27</v>
      </c>
      <c r="D209" s="35">
        <v>692600</v>
      </c>
      <c r="E209" s="35">
        <v>152600</v>
      </c>
      <c r="F209" s="35">
        <v>0</v>
      </c>
      <c r="G209" s="35">
        <f t="shared" si="45"/>
        <v>540000</v>
      </c>
    </row>
    <row r="210" spans="1:7" hidden="1" x14ac:dyDescent="0.2">
      <c r="A210" s="32">
        <v>329</v>
      </c>
      <c r="B210" s="33">
        <v>11</v>
      </c>
      <c r="C210" s="34" t="s">
        <v>30</v>
      </c>
      <c r="D210" s="35">
        <v>0</v>
      </c>
      <c r="E210" s="35">
        <v>0</v>
      </c>
      <c r="F210" s="35">
        <v>0</v>
      </c>
      <c r="G210" s="35">
        <f t="shared" si="45"/>
        <v>0</v>
      </c>
    </row>
    <row r="211" spans="1:7" ht="22.5" x14ac:dyDescent="0.2">
      <c r="A211" s="49">
        <v>42</v>
      </c>
      <c r="B211" s="37"/>
      <c r="C211" s="38" t="s">
        <v>38</v>
      </c>
      <c r="D211" s="39">
        <f>SUM(D212)</f>
        <v>7350000</v>
      </c>
      <c r="E211" s="39">
        <f>SUM(E212)</f>
        <v>351150</v>
      </c>
      <c r="F211" s="39">
        <f>SUM(F212)</f>
        <v>0</v>
      </c>
      <c r="G211" s="39">
        <f>SUM(G212)</f>
        <v>6998850</v>
      </c>
    </row>
    <row r="212" spans="1:7" ht="13.5" thickBot="1" x14ac:dyDescent="0.25">
      <c r="A212" s="32" t="s">
        <v>39</v>
      </c>
      <c r="B212" s="33">
        <v>11</v>
      </c>
      <c r="C212" s="34" t="s">
        <v>40</v>
      </c>
      <c r="D212" s="35">
        <v>7350000</v>
      </c>
      <c r="E212" s="35">
        <v>351150</v>
      </c>
      <c r="F212" s="35">
        <v>0</v>
      </c>
      <c r="G212" s="35">
        <f>D212-E212+F212</f>
        <v>6998850</v>
      </c>
    </row>
    <row r="213" spans="1:7" ht="22.5" hidden="1" x14ac:dyDescent="0.2">
      <c r="A213" s="36">
        <v>45</v>
      </c>
      <c r="B213" s="37"/>
      <c r="C213" s="38" t="s">
        <v>59</v>
      </c>
      <c r="D213" s="39">
        <f>SUM(D214:D215)</f>
        <v>0</v>
      </c>
      <c r="E213" s="39">
        <f>SUM(E214:E215)</f>
        <v>0</v>
      </c>
      <c r="F213" s="39">
        <f>SUM(F214:F215)</f>
        <v>0</v>
      </c>
      <c r="G213" s="39">
        <f>SUM(G214:G215)</f>
        <v>0</v>
      </c>
    </row>
    <row r="214" spans="1:7" hidden="1" x14ac:dyDescent="0.2">
      <c r="A214" s="32">
        <v>451</v>
      </c>
      <c r="B214" s="33">
        <v>11</v>
      </c>
      <c r="C214" s="34" t="s">
        <v>94</v>
      </c>
      <c r="D214" s="35">
        <v>0</v>
      </c>
      <c r="E214" s="35">
        <v>0</v>
      </c>
      <c r="F214" s="35">
        <v>0</v>
      </c>
      <c r="G214" s="35">
        <f t="shared" ref="G214:G215" si="46">D214-E214+F214</f>
        <v>0</v>
      </c>
    </row>
    <row r="215" spans="1:7" ht="13.5" hidden="1" thickBot="1" x14ac:dyDescent="0.25">
      <c r="A215" s="32">
        <v>454</v>
      </c>
      <c r="B215" s="33">
        <v>11</v>
      </c>
      <c r="C215" s="34" t="s">
        <v>77</v>
      </c>
      <c r="D215" s="35">
        <v>0</v>
      </c>
      <c r="E215" s="35">
        <v>0</v>
      </c>
      <c r="F215" s="35">
        <v>0</v>
      </c>
      <c r="G215" s="35">
        <f t="shared" si="46"/>
        <v>0</v>
      </c>
    </row>
    <row r="216" spans="1:7" ht="13.5" hidden="1" thickBot="1" x14ac:dyDescent="0.25">
      <c r="A216" s="24" t="s">
        <v>102</v>
      </c>
      <c r="B216" s="40"/>
      <c r="C216" s="26" t="s">
        <v>103</v>
      </c>
      <c r="D216" s="27">
        <f>D217+D219</f>
        <v>0</v>
      </c>
      <c r="E216" s="27">
        <f t="shared" ref="E216:G216" si="47">E217+E219</f>
        <v>0</v>
      </c>
      <c r="F216" s="27">
        <f t="shared" si="47"/>
        <v>0</v>
      </c>
      <c r="G216" s="27">
        <f t="shared" si="47"/>
        <v>0</v>
      </c>
    </row>
    <row r="217" spans="1:7" hidden="1" x14ac:dyDescent="0.2">
      <c r="A217" s="28" t="s">
        <v>20</v>
      </c>
      <c r="B217" s="42"/>
      <c r="C217" s="30" t="s">
        <v>21</v>
      </c>
      <c r="D217" s="31">
        <f>D218</f>
        <v>0</v>
      </c>
      <c r="E217" s="31">
        <f>E218</f>
        <v>0</v>
      </c>
      <c r="F217" s="31">
        <f>F218</f>
        <v>0</v>
      </c>
      <c r="G217" s="31">
        <f>G218</f>
        <v>0</v>
      </c>
    </row>
    <row r="218" spans="1:7" hidden="1" x14ac:dyDescent="0.2">
      <c r="A218" s="32" t="s">
        <v>26</v>
      </c>
      <c r="B218" s="33">
        <v>11</v>
      </c>
      <c r="C218" s="34" t="s">
        <v>27</v>
      </c>
      <c r="D218" s="35">
        <v>0</v>
      </c>
      <c r="E218" s="35">
        <v>0</v>
      </c>
      <c r="F218" s="35">
        <v>0</v>
      </c>
      <c r="G218" s="35">
        <f>D218-E218+F218</f>
        <v>0</v>
      </c>
    </row>
    <row r="219" spans="1:7" ht="22.5" hidden="1" x14ac:dyDescent="0.2">
      <c r="A219" s="36" t="s">
        <v>68</v>
      </c>
      <c r="B219" s="37"/>
      <c r="C219" s="38" t="s">
        <v>35</v>
      </c>
      <c r="D219" s="39">
        <f>D220</f>
        <v>0</v>
      </c>
      <c r="E219" s="39">
        <f>E220</f>
        <v>0</v>
      </c>
      <c r="F219" s="39">
        <f>F220</f>
        <v>0</v>
      </c>
      <c r="G219" s="39">
        <f>G220</f>
        <v>0</v>
      </c>
    </row>
    <row r="220" spans="1:7" ht="13.5" hidden="1" thickBot="1" x14ac:dyDescent="0.25">
      <c r="A220" s="44" t="s">
        <v>69</v>
      </c>
      <c r="B220" s="45">
        <v>11</v>
      </c>
      <c r="C220" s="46" t="s">
        <v>36</v>
      </c>
      <c r="D220" s="47">
        <v>0</v>
      </c>
      <c r="E220" s="47">
        <v>0</v>
      </c>
      <c r="F220" s="47">
        <v>0</v>
      </c>
      <c r="G220" s="35">
        <f>D220-E220+F220</f>
        <v>0</v>
      </c>
    </row>
    <row r="221" spans="1:7" ht="21.75" thickBot="1" x14ac:dyDescent="0.25">
      <c r="A221" s="48" t="s">
        <v>95</v>
      </c>
      <c r="B221" s="40"/>
      <c r="C221" s="26" t="s">
        <v>96</v>
      </c>
      <c r="D221" s="27">
        <f>D222+D226+D230</f>
        <v>78005</v>
      </c>
      <c r="E221" s="27">
        <f t="shared" ref="E221:G221" si="48">E222+E226+E230</f>
        <v>532</v>
      </c>
      <c r="F221" s="27">
        <f t="shared" si="48"/>
        <v>20472</v>
      </c>
      <c r="G221" s="27">
        <f t="shared" si="48"/>
        <v>97945</v>
      </c>
    </row>
    <row r="222" spans="1:7" x14ac:dyDescent="0.2">
      <c r="A222" s="28" t="s">
        <v>12</v>
      </c>
      <c r="B222" s="29"/>
      <c r="C222" s="30" t="s">
        <v>13</v>
      </c>
      <c r="D222" s="31">
        <f>SUM(D223:D225)</f>
        <v>36660</v>
      </c>
      <c r="E222" s="31">
        <f>SUM(E223:E225)</f>
        <v>532</v>
      </c>
      <c r="F222" s="31">
        <f>SUM(F223:F225)</f>
        <v>17872</v>
      </c>
      <c r="G222" s="31">
        <f>SUM(G223:G225)</f>
        <v>54000</v>
      </c>
    </row>
    <row r="223" spans="1:7" x14ac:dyDescent="0.2">
      <c r="A223" s="32" t="s">
        <v>14</v>
      </c>
      <c r="B223" s="33">
        <v>31</v>
      </c>
      <c r="C223" s="34" t="s">
        <v>15</v>
      </c>
      <c r="D223" s="35">
        <v>31280</v>
      </c>
      <c r="E223" s="35">
        <v>0</v>
      </c>
      <c r="F223" s="35">
        <v>15072</v>
      </c>
      <c r="G223" s="35">
        <f t="shared" ref="G223:G225" si="49">D223-E223+F223</f>
        <v>46352</v>
      </c>
    </row>
    <row r="224" spans="1:7" hidden="1" x14ac:dyDescent="0.2">
      <c r="A224" s="32" t="s">
        <v>16</v>
      </c>
      <c r="B224" s="33">
        <v>31</v>
      </c>
      <c r="C224" s="34" t="s">
        <v>17</v>
      </c>
      <c r="D224" s="35">
        <v>0</v>
      </c>
      <c r="E224" s="35">
        <v>0</v>
      </c>
      <c r="F224" s="35">
        <v>0</v>
      </c>
      <c r="G224" s="35">
        <f t="shared" si="49"/>
        <v>0</v>
      </c>
    </row>
    <row r="225" spans="1:7" x14ac:dyDescent="0.2">
      <c r="A225" s="32" t="s">
        <v>18</v>
      </c>
      <c r="B225" s="33">
        <v>31</v>
      </c>
      <c r="C225" s="34" t="s">
        <v>19</v>
      </c>
      <c r="D225" s="35">
        <v>5380</v>
      </c>
      <c r="E225" s="35">
        <v>532</v>
      </c>
      <c r="F225" s="35">
        <v>2800</v>
      </c>
      <c r="G225" s="35">
        <f t="shared" si="49"/>
        <v>7648</v>
      </c>
    </row>
    <row r="226" spans="1:7" x14ac:dyDescent="0.2">
      <c r="A226" s="49">
        <v>32</v>
      </c>
      <c r="B226" s="37"/>
      <c r="C226" s="38" t="s">
        <v>21</v>
      </c>
      <c r="D226" s="39">
        <f>SUM(D227:D229)</f>
        <v>41345</v>
      </c>
      <c r="E226" s="39">
        <f>SUM(E227:E229)</f>
        <v>0</v>
      </c>
      <c r="F226" s="39">
        <f>SUM(F227:F229)</f>
        <v>2600</v>
      </c>
      <c r="G226" s="39">
        <f>SUM(G227:G229)</f>
        <v>43945</v>
      </c>
    </row>
    <row r="227" spans="1:7" ht="13.5" thickBot="1" x14ac:dyDescent="0.25">
      <c r="A227" s="32">
        <v>321</v>
      </c>
      <c r="B227" s="33">
        <v>31</v>
      </c>
      <c r="C227" s="34" t="s">
        <v>23</v>
      </c>
      <c r="D227" s="35">
        <v>41345</v>
      </c>
      <c r="E227" s="35">
        <v>0</v>
      </c>
      <c r="F227" s="35">
        <v>2600</v>
      </c>
      <c r="G227" s="35">
        <f t="shared" ref="G227:G229" si="50">D227-E227+F227</f>
        <v>43945</v>
      </c>
    </row>
    <row r="228" spans="1:7" hidden="1" x14ac:dyDescent="0.2">
      <c r="A228" s="32">
        <v>323</v>
      </c>
      <c r="B228" s="33">
        <v>31</v>
      </c>
      <c r="C228" s="34" t="s">
        <v>27</v>
      </c>
      <c r="D228" s="35">
        <v>0</v>
      </c>
      <c r="E228" s="35">
        <v>0</v>
      </c>
      <c r="F228" s="35">
        <v>0</v>
      </c>
      <c r="G228" s="35">
        <f t="shared" si="50"/>
        <v>0</v>
      </c>
    </row>
    <row r="229" spans="1:7" hidden="1" x14ac:dyDescent="0.2">
      <c r="A229" s="32">
        <v>329</v>
      </c>
      <c r="B229" s="33">
        <v>31</v>
      </c>
      <c r="C229" s="34" t="s">
        <v>30</v>
      </c>
      <c r="D229" s="35">
        <v>0</v>
      </c>
      <c r="E229" s="35">
        <v>0</v>
      </c>
      <c r="F229" s="35">
        <v>0</v>
      </c>
      <c r="G229" s="35">
        <f t="shared" si="50"/>
        <v>0</v>
      </c>
    </row>
    <row r="230" spans="1:7" hidden="1" x14ac:dyDescent="0.2">
      <c r="A230" s="36" t="s">
        <v>31</v>
      </c>
      <c r="B230" s="37"/>
      <c r="C230" s="38" t="s">
        <v>32</v>
      </c>
      <c r="D230" s="39">
        <f>D231</f>
        <v>0</v>
      </c>
      <c r="E230" s="39">
        <f>E231</f>
        <v>0</v>
      </c>
      <c r="F230" s="39">
        <f>F231</f>
        <v>0</v>
      </c>
      <c r="G230" s="39">
        <f>G231</f>
        <v>0</v>
      </c>
    </row>
    <row r="231" spans="1:7" ht="13.5" hidden="1" thickBot="1" x14ac:dyDescent="0.25">
      <c r="A231" s="32" t="s">
        <v>33</v>
      </c>
      <c r="B231" s="33">
        <v>11</v>
      </c>
      <c r="C231" s="34" t="s">
        <v>34</v>
      </c>
      <c r="D231" s="35">
        <v>0</v>
      </c>
      <c r="E231" s="35">
        <v>0</v>
      </c>
      <c r="F231" s="35">
        <v>0</v>
      </c>
      <c r="G231" s="35">
        <f>D231-E231+F231</f>
        <v>0</v>
      </c>
    </row>
    <row r="232" spans="1:7" ht="13.5" thickBot="1" x14ac:dyDescent="0.25">
      <c r="A232" s="48" t="s">
        <v>104</v>
      </c>
      <c r="B232" s="40"/>
      <c r="C232" s="26" t="s">
        <v>105</v>
      </c>
      <c r="D232" s="27">
        <f>D233+D236+D241</f>
        <v>580606</v>
      </c>
      <c r="E232" s="27">
        <f t="shared" ref="E232:G232" si="51">E233+E236+E241</f>
        <v>226000</v>
      </c>
      <c r="F232" s="27">
        <f t="shared" si="51"/>
        <v>106140</v>
      </c>
      <c r="G232" s="27">
        <f t="shared" si="51"/>
        <v>460746</v>
      </c>
    </row>
    <row r="233" spans="1:7" x14ac:dyDescent="0.2">
      <c r="A233" s="28" t="s">
        <v>12</v>
      </c>
      <c r="B233" s="29"/>
      <c r="C233" s="30" t="s">
        <v>13</v>
      </c>
      <c r="D233" s="31">
        <f>SUM(D234:D235)</f>
        <v>500000</v>
      </c>
      <c r="E233" s="31">
        <f t="shared" ref="E233:G233" si="52">SUM(E234:E235)</f>
        <v>208000</v>
      </c>
      <c r="F233" s="31">
        <f t="shared" si="52"/>
        <v>0</v>
      </c>
      <c r="G233" s="31">
        <f t="shared" si="52"/>
        <v>292000</v>
      </c>
    </row>
    <row r="234" spans="1:7" x14ac:dyDescent="0.2">
      <c r="A234" s="32" t="s">
        <v>14</v>
      </c>
      <c r="B234" s="33">
        <v>11</v>
      </c>
      <c r="C234" s="34" t="s">
        <v>15</v>
      </c>
      <c r="D234" s="35">
        <v>426621</v>
      </c>
      <c r="E234" s="35">
        <v>176621</v>
      </c>
      <c r="F234" s="35">
        <v>0</v>
      </c>
      <c r="G234" s="35">
        <f t="shared" ref="G234:G235" si="53">D234-E234+F234</f>
        <v>250000</v>
      </c>
    </row>
    <row r="235" spans="1:7" x14ac:dyDescent="0.2">
      <c r="A235" s="32" t="s">
        <v>18</v>
      </c>
      <c r="B235" s="33">
        <v>11</v>
      </c>
      <c r="C235" s="34" t="s">
        <v>19</v>
      </c>
      <c r="D235" s="35">
        <v>73379</v>
      </c>
      <c r="E235" s="35">
        <v>31379</v>
      </c>
      <c r="F235" s="35">
        <v>0</v>
      </c>
      <c r="G235" s="35">
        <f t="shared" si="53"/>
        <v>42000</v>
      </c>
    </row>
    <row r="236" spans="1:7" x14ac:dyDescent="0.2">
      <c r="A236" s="49">
        <v>32</v>
      </c>
      <c r="B236" s="37"/>
      <c r="C236" s="38" t="s">
        <v>21</v>
      </c>
      <c r="D236" s="39">
        <f>SUM(D237:D240)</f>
        <v>80606</v>
      </c>
      <c r="E236" s="39">
        <f t="shared" ref="E236:F236" si="54">SUM(E237:E240)</f>
        <v>18000</v>
      </c>
      <c r="F236" s="39">
        <f t="shared" si="54"/>
        <v>100200</v>
      </c>
      <c r="G236" s="39">
        <f>SUM(G237:G240)</f>
        <v>162806</v>
      </c>
    </row>
    <row r="237" spans="1:7" x14ac:dyDescent="0.2">
      <c r="A237" s="32">
        <v>321</v>
      </c>
      <c r="B237" s="33">
        <v>11</v>
      </c>
      <c r="C237" s="34" t="s">
        <v>23</v>
      </c>
      <c r="D237" s="35">
        <v>20606</v>
      </c>
      <c r="E237" s="35">
        <v>18000</v>
      </c>
      <c r="F237" s="35">
        <v>45000</v>
      </c>
      <c r="G237" s="35">
        <f t="shared" ref="G237:G240" si="55">D237-E237+F237</f>
        <v>47606</v>
      </c>
    </row>
    <row r="238" spans="1:7" x14ac:dyDescent="0.2">
      <c r="A238" s="32">
        <v>322</v>
      </c>
      <c r="B238" s="33">
        <v>11</v>
      </c>
      <c r="C238" s="34" t="s">
        <v>25</v>
      </c>
      <c r="D238" s="35">
        <v>0</v>
      </c>
      <c r="E238" s="35">
        <v>0</v>
      </c>
      <c r="F238" s="35">
        <v>1700</v>
      </c>
      <c r="G238" s="35">
        <f t="shared" ref="G238" si="56">D238-E238+F238</f>
        <v>1700</v>
      </c>
    </row>
    <row r="239" spans="1:7" x14ac:dyDescent="0.2">
      <c r="A239" s="32">
        <v>323</v>
      </c>
      <c r="B239" s="33">
        <v>11</v>
      </c>
      <c r="C239" s="34" t="s">
        <v>27</v>
      </c>
      <c r="D239" s="35">
        <v>60000</v>
      </c>
      <c r="E239" s="35">
        <v>0</v>
      </c>
      <c r="F239" s="35">
        <v>38500</v>
      </c>
      <c r="G239" s="35">
        <f t="shared" si="55"/>
        <v>98500</v>
      </c>
    </row>
    <row r="240" spans="1:7" x14ac:dyDescent="0.2">
      <c r="A240" s="32">
        <v>329</v>
      </c>
      <c r="B240" s="33">
        <v>11</v>
      </c>
      <c r="C240" s="34" t="s">
        <v>30</v>
      </c>
      <c r="D240" s="35">
        <v>0</v>
      </c>
      <c r="E240" s="35">
        <v>0</v>
      </c>
      <c r="F240" s="35">
        <v>15000</v>
      </c>
      <c r="G240" s="35">
        <f t="shared" si="55"/>
        <v>15000</v>
      </c>
    </row>
    <row r="241" spans="1:7" x14ac:dyDescent="0.2">
      <c r="A241" s="36" t="s">
        <v>31</v>
      </c>
      <c r="B241" s="37"/>
      <c r="C241" s="38" t="s">
        <v>32</v>
      </c>
      <c r="D241" s="39">
        <f>D242</f>
        <v>0</v>
      </c>
      <c r="E241" s="39">
        <f>E242</f>
        <v>0</v>
      </c>
      <c r="F241" s="39">
        <f>F242</f>
        <v>5940</v>
      </c>
      <c r="G241" s="39">
        <f>G242</f>
        <v>5940</v>
      </c>
    </row>
    <row r="242" spans="1:7" x14ac:dyDescent="0.2">
      <c r="A242" s="32" t="s">
        <v>33</v>
      </c>
      <c r="B242" s="33">
        <v>11</v>
      </c>
      <c r="C242" s="34" t="s">
        <v>34</v>
      </c>
      <c r="D242" s="35">
        <v>0</v>
      </c>
      <c r="E242" s="35">
        <v>0</v>
      </c>
      <c r="F242" s="35">
        <v>5940</v>
      </c>
      <c r="G242" s="35">
        <f>D242-E242+F242</f>
        <v>5940</v>
      </c>
    </row>
    <row r="258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</sheetData>
  <printOptions horizontalCentered="1"/>
  <pageMargins left="0.47244094488188981" right="0.51181102362204722" top="0.35433070866141736" bottom="0.39370078740157483" header="0.27559055118110237" footer="0.19685039370078741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3"/>
  <sheetViews>
    <sheetView showGridLines="0" zoomScale="130" zoomScaleNormal="130" zoomScalePageLayoutView="110" workbookViewId="0">
      <pane ySplit="10" topLeftCell="A11" activePane="bottomLeft" state="frozen"/>
      <selection pane="bottomLeft" activeCell="D234" sqref="D234"/>
    </sheetView>
  </sheetViews>
  <sheetFormatPr defaultRowHeight="12.75" x14ac:dyDescent="0.2"/>
  <cols>
    <col min="1" max="1" width="11" style="1" customWidth="1"/>
    <col min="2" max="2" width="6.7109375" style="2" customWidth="1"/>
    <col min="3" max="3" width="42.42578125" customWidth="1"/>
    <col min="4" max="4" width="12.7109375" customWidth="1"/>
    <col min="5" max="6" width="12.85546875" customWidth="1"/>
    <col min="7" max="7" width="12.5703125" customWidth="1"/>
    <col min="8" max="8" width="17.85546875" customWidth="1"/>
    <col min="9" max="9" width="9.28515625" customWidth="1"/>
    <col min="10" max="10" width="17" customWidth="1"/>
    <col min="11" max="11" width="9.5703125" bestFit="1" customWidth="1"/>
    <col min="12" max="12" width="17.140625" customWidth="1"/>
    <col min="13" max="13" width="9.5703125" bestFit="1" customWidth="1"/>
  </cols>
  <sheetData>
    <row r="1" spans="1:9" ht="13.5" customHeight="1" x14ac:dyDescent="0.2"/>
    <row r="2" spans="1:9" ht="15.75" customHeight="1" x14ac:dyDescent="0.2">
      <c r="A2" s="3"/>
      <c r="B2" s="4"/>
    </row>
    <row r="3" spans="1:9" ht="15.75" customHeight="1" x14ac:dyDescent="0.2">
      <c r="A3" s="3"/>
      <c r="B3" s="4"/>
    </row>
    <row r="4" spans="1:9" ht="12.95" customHeight="1" x14ac:dyDescent="0.2"/>
    <row r="6" spans="1:9" x14ac:dyDescent="0.2">
      <c r="A6" s="3"/>
      <c r="B6" s="4"/>
    </row>
    <row r="7" spans="1:9" x14ac:dyDescent="0.2">
      <c r="A7" s="3" t="s">
        <v>116</v>
      </c>
      <c r="B7" s="4"/>
    </row>
    <row r="8" spans="1:9" x14ac:dyDescent="0.2">
      <c r="A8" s="3" t="s">
        <v>113</v>
      </c>
      <c r="B8" s="4"/>
    </row>
    <row r="10" spans="1:9" s="9" customFormat="1" ht="38.25" customHeight="1" x14ac:dyDescent="0.2">
      <c r="A10" s="5" t="s">
        <v>0</v>
      </c>
      <c r="B10" s="6" t="s">
        <v>112</v>
      </c>
      <c r="C10" s="5" t="s">
        <v>1</v>
      </c>
      <c r="D10" s="7" t="s">
        <v>110</v>
      </c>
      <c r="E10" s="7" t="s">
        <v>107</v>
      </c>
      <c r="F10" s="7" t="s">
        <v>106</v>
      </c>
      <c r="G10" s="7" t="s">
        <v>118</v>
      </c>
      <c r="H10" s="8"/>
      <c r="I10" s="8"/>
    </row>
    <row r="11" spans="1:9" x14ac:dyDescent="0.2">
      <c r="A11" s="10" t="s">
        <v>2</v>
      </c>
      <c r="B11" s="11"/>
      <c r="C11" s="12" t="s">
        <v>3</v>
      </c>
      <c r="D11" s="13">
        <f t="shared" ref="D11:G13" si="0">D12</f>
        <v>107571458</v>
      </c>
      <c r="E11" s="13">
        <f t="shared" si="0"/>
        <v>981365</v>
      </c>
      <c r="F11" s="13">
        <f t="shared" si="0"/>
        <v>981365</v>
      </c>
      <c r="G11" s="13">
        <f>G12</f>
        <v>107571458</v>
      </c>
    </row>
    <row r="12" spans="1:9" x14ac:dyDescent="0.2">
      <c r="A12" s="14" t="s">
        <v>4</v>
      </c>
      <c r="B12" s="15"/>
      <c r="C12" s="16" t="s">
        <v>5</v>
      </c>
      <c r="D12" s="13">
        <f t="shared" si="0"/>
        <v>107571458</v>
      </c>
      <c r="E12" s="13">
        <f t="shared" si="0"/>
        <v>981365</v>
      </c>
      <c r="F12" s="13">
        <f t="shared" si="0"/>
        <v>981365</v>
      </c>
      <c r="G12" s="13">
        <f t="shared" si="0"/>
        <v>107571458</v>
      </c>
    </row>
    <row r="13" spans="1:9" ht="22.5" x14ac:dyDescent="0.2">
      <c r="A13" s="17" t="s">
        <v>6</v>
      </c>
      <c r="B13" s="15"/>
      <c r="C13" s="18" t="s">
        <v>7</v>
      </c>
      <c r="D13" s="19">
        <f t="shared" si="0"/>
        <v>107571458</v>
      </c>
      <c r="E13" s="19">
        <f t="shared" si="0"/>
        <v>981365</v>
      </c>
      <c r="F13" s="19">
        <f>F14</f>
        <v>981365</v>
      </c>
      <c r="G13" s="19">
        <f t="shared" si="0"/>
        <v>107571458</v>
      </c>
    </row>
    <row r="14" spans="1:9" ht="13.5" thickBot="1" x14ac:dyDescent="0.25">
      <c r="A14" s="20" t="s">
        <v>8</v>
      </c>
      <c r="B14" s="21"/>
      <c r="C14" s="22" t="s">
        <v>9</v>
      </c>
      <c r="D14" s="23">
        <f>D15+D41+D44+D47+D50+D53+D56+D74+D78+D81+D86+D89+D92+D95+D108+D113+D116+D166+D170+D200+D204+D218+D223+D234</f>
        <v>107571458</v>
      </c>
      <c r="E14" s="23">
        <f>E15+E41+E44+E47+E50+E53+E56+E74+E78+E81+E86+E89+E92+E95+E108+E113+E116+E166+E170+E200+E204+E218+E223+E234</f>
        <v>981365</v>
      </c>
      <c r="F14" s="23">
        <f>F15+F41+F44+F47+F50+F53+F56+F74+F78+F81+F86+F89+F92+F95+F108+F113+F116+F166+F170+F200+F204+F218+F223+F234</f>
        <v>981365</v>
      </c>
      <c r="G14" s="23">
        <f>G15+G41+G44+G47+G50+G53+G56+G74+G78+G81+G86+G89+G92+G95+G108+G113+G116+G166+G170+G200+G204+G218+G223+G234</f>
        <v>107571458</v>
      </c>
    </row>
    <row r="15" spans="1:9" ht="13.5" thickBot="1" x14ac:dyDescent="0.25">
      <c r="A15" s="24" t="s">
        <v>10</v>
      </c>
      <c r="B15" s="25"/>
      <c r="C15" s="26" t="s">
        <v>11</v>
      </c>
      <c r="D15" s="27">
        <f>D16+D22+D34+D38+D36</f>
        <v>71814675</v>
      </c>
      <c r="E15" s="27">
        <f>E16+E22+E34+E38+E36</f>
        <v>205000</v>
      </c>
      <c r="F15" s="27">
        <f>F16+F22+F34+F38+F36</f>
        <v>137164</v>
      </c>
      <c r="G15" s="27">
        <f>G16+G22+G34+G38+G36</f>
        <v>71746839</v>
      </c>
    </row>
    <row r="16" spans="1:9" x14ac:dyDescent="0.2">
      <c r="A16" s="28" t="s">
        <v>12</v>
      </c>
      <c r="B16" s="29"/>
      <c r="C16" s="30" t="s">
        <v>13</v>
      </c>
      <c r="D16" s="31">
        <f>SUM(D17:D21)</f>
        <v>59056491</v>
      </c>
      <c r="E16" s="31">
        <f>SUM(E17:E21)</f>
        <v>205000</v>
      </c>
      <c r="F16" s="31">
        <f>SUM(F17:F21)</f>
        <v>60000</v>
      </c>
      <c r="G16" s="31">
        <f>SUM(G17:G21)</f>
        <v>58911491</v>
      </c>
    </row>
    <row r="17" spans="1:7" x14ac:dyDescent="0.2">
      <c r="A17" s="32" t="s">
        <v>14</v>
      </c>
      <c r="B17" s="33">
        <v>11</v>
      </c>
      <c r="C17" s="34" t="s">
        <v>15</v>
      </c>
      <c r="D17" s="35">
        <v>48801398</v>
      </c>
      <c r="E17" s="35"/>
      <c r="F17" s="35"/>
      <c r="G17" s="35">
        <f>D17-E17+F17</f>
        <v>48801398</v>
      </c>
    </row>
    <row r="18" spans="1:7" hidden="1" x14ac:dyDescent="0.2">
      <c r="A18" s="32" t="s">
        <v>14</v>
      </c>
      <c r="B18" s="33">
        <v>31</v>
      </c>
      <c r="C18" s="34" t="s">
        <v>15</v>
      </c>
      <c r="D18" s="35">
        <v>0</v>
      </c>
      <c r="E18" s="35"/>
      <c r="F18" s="35"/>
      <c r="G18" s="35">
        <f t="shared" ref="G18:G21" si="1">D18-E18+F18</f>
        <v>0</v>
      </c>
    </row>
    <row r="19" spans="1:7" x14ac:dyDescent="0.2">
      <c r="A19" s="32" t="s">
        <v>16</v>
      </c>
      <c r="B19" s="33">
        <v>11</v>
      </c>
      <c r="C19" s="34" t="s">
        <v>17</v>
      </c>
      <c r="D19" s="35">
        <v>2460340</v>
      </c>
      <c r="E19" s="35"/>
      <c r="F19" s="35">
        <v>60000</v>
      </c>
      <c r="G19" s="35">
        <f>D19-E19+F19</f>
        <v>2520340</v>
      </c>
    </row>
    <row r="20" spans="1:7" x14ac:dyDescent="0.2">
      <c r="A20" s="32" t="s">
        <v>18</v>
      </c>
      <c r="B20" s="33">
        <v>11</v>
      </c>
      <c r="C20" s="34" t="s">
        <v>19</v>
      </c>
      <c r="D20" s="35">
        <v>7794753</v>
      </c>
      <c r="E20" s="35">
        <v>205000</v>
      </c>
      <c r="F20" s="35"/>
      <c r="G20" s="35">
        <f t="shared" si="1"/>
        <v>7589753</v>
      </c>
    </row>
    <row r="21" spans="1:7" hidden="1" x14ac:dyDescent="0.2">
      <c r="A21" s="32" t="s">
        <v>18</v>
      </c>
      <c r="B21" s="33">
        <v>31</v>
      </c>
      <c r="C21" s="34" t="s">
        <v>19</v>
      </c>
      <c r="D21" s="35">
        <v>0</v>
      </c>
      <c r="E21" s="35"/>
      <c r="F21" s="35"/>
      <c r="G21" s="35">
        <f t="shared" si="1"/>
        <v>0</v>
      </c>
    </row>
    <row r="22" spans="1:7" x14ac:dyDescent="0.2">
      <c r="A22" s="36" t="s">
        <v>20</v>
      </c>
      <c r="B22" s="37"/>
      <c r="C22" s="38" t="s">
        <v>21</v>
      </c>
      <c r="D22" s="39">
        <f>SUM(D23:D33)</f>
        <v>12540050</v>
      </c>
      <c r="E22" s="39">
        <f>SUM(E23:E33)</f>
        <v>0</v>
      </c>
      <c r="F22" s="39">
        <f>SUM(F23:F33)</f>
        <v>77164</v>
      </c>
      <c r="G22" s="39">
        <f>SUM(G23:G33)</f>
        <v>12617214</v>
      </c>
    </row>
    <row r="23" spans="1:7" x14ac:dyDescent="0.2">
      <c r="A23" s="32" t="s">
        <v>22</v>
      </c>
      <c r="B23" s="33">
        <v>11</v>
      </c>
      <c r="C23" s="34" t="s">
        <v>23</v>
      </c>
      <c r="D23" s="35">
        <v>3895200</v>
      </c>
      <c r="E23" s="35"/>
      <c r="F23" s="35"/>
      <c r="G23" s="35">
        <f t="shared" ref="G23:G26" si="2">D23-E23+F23</f>
        <v>3895200</v>
      </c>
    </row>
    <row r="24" spans="1:7" x14ac:dyDescent="0.2">
      <c r="A24" s="32" t="s">
        <v>22</v>
      </c>
      <c r="B24" s="33">
        <v>31</v>
      </c>
      <c r="C24" s="34" t="s">
        <v>23</v>
      </c>
      <c r="D24" s="35">
        <v>132000</v>
      </c>
      <c r="E24" s="35"/>
      <c r="F24" s="35"/>
      <c r="G24" s="35">
        <f t="shared" si="2"/>
        <v>132000</v>
      </c>
    </row>
    <row r="25" spans="1:7" x14ac:dyDescent="0.2">
      <c r="A25" s="32">
        <v>321</v>
      </c>
      <c r="B25" s="33">
        <v>51</v>
      </c>
      <c r="C25" s="34" t="s">
        <v>23</v>
      </c>
      <c r="D25" s="35">
        <v>559544</v>
      </c>
      <c r="E25" s="35"/>
      <c r="F25" s="35"/>
      <c r="G25" s="35">
        <f t="shared" si="2"/>
        <v>559544</v>
      </c>
    </row>
    <row r="26" spans="1:7" x14ac:dyDescent="0.2">
      <c r="A26" s="32" t="s">
        <v>24</v>
      </c>
      <c r="B26" s="33">
        <v>11</v>
      </c>
      <c r="C26" s="34" t="s">
        <v>25</v>
      </c>
      <c r="D26" s="35">
        <v>1815780</v>
      </c>
      <c r="E26" s="35"/>
      <c r="F26" s="35"/>
      <c r="G26" s="35">
        <f t="shared" si="2"/>
        <v>1815780</v>
      </c>
    </row>
    <row r="27" spans="1:7" x14ac:dyDescent="0.2">
      <c r="A27" s="32">
        <v>322</v>
      </c>
      <c r="B27" s="33">
        <v>31</v>
      </c>
      <c r="C27" s="34" t="s">
        <v>25</v>
      </c>
      <c r="D27" s="35">
        <v>134650</v>
      </c>
      <c r="E27" s="35"/>
      <c r="F27" s="35"/>
      <c r="G27" s="35">
        <f>D27-E27+F27</f>
        <v>134650</v>
      </c>
    </row>
    <row r="28" spans="1:7" x14ac:dyDescent="0.2">
      <c r="A28" s="32" t="s">
        <v>26</v>
      </c>
      <c r="B28" s="33">
        <v>11</v>
      </c>
      <c r="C28" s="34" t="s">
        <v>27</v>
      </c>
      <c r="D28" s="35">
        <v>5530846</v>
      </c>
      <c r="E28" s="35"/>
      <c r="F28" s="35">
        <v>77164</v>
      </c>
      <c r="G28" s="35">
        <f>D28-E28+F28</f>
        <v>5608010</v>
      </c>
    </row>
    <row r="29" spans="1:7" x14ac:dyDescent="0.2">
      <c r="A29" s="32">
        <v>323</v>
      </c>
      <c r="B29" s="33">
        <v>31</v>
      </c>
      <c r="C29" s="34" t="s">
        <v>27</v>
      </c>
      <c r="D29" s="35">
        <v>62809</v>
      </c>
      <c r="E29" s="35"/>
      <c r="F29" s="35"/>
      <c r="G29" s="35">
        <f t="shared" ref="G29:G33" si="3">D29-E29+F29</f>
        <v>62809</v>
      </c>
    </row>
    <row r="30" spans="1:7" ht="15.2" customHeight="1" x14ac:dyDescent="0.2">
      <c r="A30" s="32">
        <v>324</v>
      </c>
      <c r="B30" s="33">
        <v>11</v>
      </c>
      <c r="C30" s="34" t="s">
        <v>28</v>
      </c>
      <c r="D30" s="35">
        <v>88000</v>
      </c>
      <c r="E30" s="35"/>
      <c r="F30" s="35"/>
      <c r="G30" s="35">
        <f t="shared" si="3"/>
        <v>88000</v>
      </c>
    </row>
    <row r="31" spans="1:7" ht="15.2" customHeight="1" x14ac:dyDescent="0.2">
      <c r="A31" s="32">
        <v>324</v>
      </c>
      <c r="B31" s="33">
        <v>52</v>
      </c>
      <c r="C31" s="34" t="s">
        <v>28</v>
      </c>
      <c r="D31" s="35">
        <v>40000</v>
      </c>
      <c r="E31" s="35"/>
      <c r="F31" s="35"/>
      <c r="G31" s="35">
        <f t="shared" si="3"/>
        <v>40000</v>
      </c>
    </row>
    <row r="32" spans="1:7" x14ac:dyDescent="0.2">
      <c r="A32" s="32" t="s">
        <v>29</v>
      </c>
      <c r="B32" s="33">
        <v>11</v>
      </c>
      <c r="C32" s="34" t="s">
        <v>30</v>
      </c>
      <c r="D32" s="35">
        <v>268221</v>
      </c>
      <c r="E32" s="35"/>
      <c r="F32" s="35"/>
      <c r="G32" s="35">
        <f t="shared" si="3"/>
        <v>268221</v>
      </c>
    </row>
    <row r="33" spans="1:9" x14ac:dyDescent="0.2">
      <c r="A33" s="32" t="s">
        <v>29</v>
      </c>
      <c r="B33" s="33">
        <v>31</v>
      </c>
      <c r="C33" s="34" t="s">
        <v>30</v>
      </c>
      <c r="D33" s="35">
        <v>13000</v>
      </c>
      <c r="E33" s="35"/>
      <c r="F33" s="35"/>
      <c r="G33" s="35">
        <f t="shared" si="3"/>
        <v>13000</v>
      </c>
    </row>
    <row r="34" spans="1:9" x14ac:dyDescent="0.2">
      <c r="A34" s="36" t="s">
        <v>31</v>
      </c>
      <c r="B34" s="37"/>
      <c r="C34" s="38" t="s">
        <v>32</v>
      </c>
      <c r="D34" s="39">
        <f>D35</f>
        <v>5000</v>
      </c>
      <c r="E34" s="39">
        <f>E35</f>
        <v>0</v>
      </c>
      <c r="F34" s="39">
        <f>F35</f>
        <v>0</v>
      </c>
      <c r="G34" s="39">
        <f>G35</f>
        <v>5000</v>
      </c>
    </row>
    <row r="35" spans="1:9" x14ac:dyDescent="0.2">
      <c r="A35" s="32" t="s">
        <v>33</v>
      </c>
      <c r="B35" s="33">
        <v>11</v>
      </c>
      <c r="C35" s="34" t="s">
        <v>34</v>
      </c>
      <c r="D35" s="35">
        <v>5000</v>
      </c>
      <c r="E35" s="35"/>
      <c r="F35" s="35"/>
      <c r="G35" s="35">
        <f>D35-E35+F35</f>
        <v>5000</v>
      </c>
    </row>
    <row r="36" spans="1:9" ht="22.5" x14ac:dyDescent="0.2">
      <c r="A36" s="36">
        <v>37</v>
      </c>
      <c r="B36" s="37"/>
      <c r="C36" s="38" t="s">
        <v>35</v>
      </c>
      <c r="D36" s="39">
        <f>D37</f>
        <v>53000</v>
      </c>
      <c r="E36" s="39">
        <f>E37</f>
        <v>0</v>
      </c>
      <c r="F36" s="39">
        <f>F37</f>
        <v>0</v>
      </c>
      <c r="G36" s="39">
        <f>G37</f>
        <v>53000</v>
      </c>
    </row>
    <row r="37" spans="1:9" x14ac:dyDescent="0.2">
      <c r="A37" s="32">
        <v>372</v>
      </c>
      <c r="B37" s="33">
        <v>11</v>
      </c>
      <c r="C37" s="34" t="s">
        <v>36</v>
      </c>
      <c r="D37" s="35">
        <v>53000</v>
      </c>
      <c r="E37" s="35"/>
      <c r="F37" s="35"/>
      <c r="G37" s="35">
        <f>D37-E37+F37</f>
        <v>53000</v>
      </c>
    </row>
    <row r="38" spans="1:9" ht="22.5" x14ac:dyDescent="0.2">
      <c r="A38" s="36" t="s">
        <v>37</v>
      </c>
      <c r="B38" s="37"/>
      <c r="C38" s="38" t="s">
        <v>38</v>
      </c>
      <c r="D38" s="39">
        <f t="shared" ref="D38:E38" si="4">SUM(D39:D40)</f>
        <v>160134</v>
      </c>
      <c r="E38" s="39">
        <f t="shared" si="4"/>
        <v>0</v>
      </c>
      <c r="F38" s="39">
        <f>SUM(F39:F40)</f>
        <v>0</v>
      </c>
      <c r="G38" s="39">
        <f>SUM(G39:G40)</f>
        <v>160134</v>
      </c>
    </row>
    <row r="39" spans="1:9" x14ac:dyDescent="0.2">
      <c r="A39" s="32" t="s">
        <v>39</v>
      </c>
      <c r="B39" s="33">
        <v>11</v>
      </c>
      <c r="C39" s="34" t="s">
        <v>40</v>
      </c>
      <c r="D39" s="35">
        <v>160000</v>
      </c>
      <c r="E39" s="35"/>
      <c r="F39" s="35"/>
      <c r="G39" s="35">
        <f>D39-E39+F39</f>
        <v>160000</v>
      </c>
    </row>
    <row r="40" spans="1:9" ht="13.5" thickBot="1" x14ac:dyDescent="0.25">
      <c r="A40" s="32" t="s">
        <v>39</v>
      </c>
      <c r="B40" s="33">
        <v>31</v>
      </c>
      <c r="C40" s="34" t="s">
        <v>40</v>
      </c>
      <c r="D40" s="35">
        <v>134</v>
      </c>
      <c r="E40" s="35"/>
      <c r="F40" s="35"/>
      <c r="G40" s="35">
        <f>D40-E40+F40</f>
        <v>134</v>
      </c>
    </row>
    <row r="41" spans="1:9" ht="13.5" thickBot="1" x14ac:dyDescent="0.25">
      <c r="A41" s="24" t="s">
        <v>41</v>
      </c>
      <c r="B41" s="40"/>
      <c r="C41" s="26" t="s">
        <v>42</v>
      </c>
      <c r="D41" s="27">
        <f t="shared" ref="D41:G42" si="5">D42</f>
        <v>100000</v>
      </c>
      <c r="E41" s="27">
        <f>E42</f>
        <v>0</v>
      </c>
      <c r="F41" s="27">
        <f t="shared" si="5"/>
        <v>0</v>
      </c>
      <c r="G41" s="41">
        <f t="shared" si="5"/>
        <v>100000</v>
      </c>
    </row>
    <row r="42" spans="1:9" x14ac:dyDescent="0.2">
      <c r="A42" s="28" t="s">
        <v>20</v>
      </c>
      <c r="B42" s="42"/>
      <c r="C42" s="30" t="s">
        <v>21</v>
      </c>
      <c r="D42" s="31">
        <f t="shared" si="5"/>
        <v>100000</v>
      </c>
      <c r="E42" s="31">
        <f>E43</f>
        <v>0</v>
      </c>
      <c r="F42" s="31">
        <f t="shared" si="5"/>
        <v>0</v>
      </c>
      <c r="G42" s="31">
        <f t="shared" si="5"/>
        <v>100000</v>
      </c>
      <c r="I42" s="43"/>
    </row>
    <row r="43" spans="1:9" ht="13.5" thickBot="1" x14ac:dyDescent="0.25">
      <c r="A43" s="44" t="s">
        <v>26</v>
      </c>
      <c r="B43" s="45">
        <v>11</v>
      </c>
      <c r="C43" s="46" t="s">
        <v>27</v>
      </c>
      <c r="D43" s="47">
        <v>100000</v>
      </c>
      <c r="E43" s="47">
        <v>0</v>
      </c>
      <c r="F43" s="47">
        <v>0</v>
      </c>
      <c r="G43" s="35">
        <f>D43-E43+F43</f>
        <v>100000</v>
      </c>
    </row>
    <row r="44" spans="1:9" ht="13.5" thickBot="1" x14ac:dyDescent="0.25">
      <c r="A44" s="24" t="s">
        <v>43</v>
      </c>
      <c r="B44" s="40"/>
      <c r="C44" s="26" t="s">
        <v>44</v>
      </c>
      <c r="D44" s="27">
        <f t="shared" ref="D44:G45" si="6">D45</f>
        <v>85000</v>
      </c>
      <c r="E44" s="27">
        <f>E45</f>
        <v>0</v>
      </c>
      <c r="F44" s="27">
        <f t="shared" si="6"/>
        <v>0</v>
      </c>
      <c r="G44" s="41">
        <f t="shared" si="6"/>
        <v>85000</v>
      </c>
    </row>
    <row r="45" spans="1:9" x14ac:dyDescent="0.2">
      <c r="A45" s="28" t="s">
        <v>20</v>
      </c>
      <c r="B45" s="42"/>
      <c r="C45" s="30" t="s">
        <v>21</v>
      </c>
      <c r="D45" s="31">
        <f t="shared" si="6"/>
        <v>85000</v>
      </c>
      <c r="E45" s="31">
        <f>E46</f>
        <v>0</v>
      </c>
      <c r="F45" s="31">
        <f t="shared" si="6"/>
        <v>0</v>
      </c>
      <c r="G45" s="31">
        <f t="shared" si="6"/>
        <v>85000</v>
      </c>
    </row>
    <row r="46" spans="1:9" ht="13.5" thickBot="1" x14ac:dyDescent="0.25">
      <c r="A46" s="44" t="s">
        <v>26</v>
      </c>
      <c r="B46" s="45">
        <v>11</v>
      </c>
      <c r="C46" s="46" t="s">
        <v>27</v>
      </c>
      <c r="D46" s="47">
        <v>85000</v>
      </c>
      <c r="E46" s="47">
        <v>0</v>
      </c>
      <c r="F46" s="47">
        <v>0</v>
      </c>
      <c r="G46" s="35">
        <f>D46-E46+F46</f>
        <v>85000</v>
      </c>
    </row>
    <row r="47" spans="1:9" ht="13.5" thickBot="1" x14ac:dyDescent="0.25">
      <c r="A47" s="24" t="s">
        <v>45</v>
      </c>
      <c r="B47" s="40"/>
      <c r="C47" s="26" t="s">
        <v>46</v>
      </c>
      <c r="D47" s="27">
        <f t="shared" ref="D47:G48" si="7">D48</f>
        <v>800000</v>
      </c>
      <c r="E47" s="27">
        <f>E48</f>
        <v>0</v>
      </c>
      <c r="F47" s="27">
        <f t="shared" si="7"/>
        <v>0</v>
      </c>
      <c r="G47" s="41">
        <f t="shared" si="7"/>
        <v>800000</v>
      </c>
    </row>
    <row r="48" spans="1:9" x14ac:dyDescent="0.2">
      <c r="A48" s="28" t="s">
        <v>20</v>
      </c>
      <c r="B48" s="42"/>
      <c r="C48" s="30" t="s">
        <v>21</v>
      </c>
      <c r="D48" s="31">
        <f t="shared" si="7"/>
        <v>800000</v>
      </c>
      <c r="E48" s="31">
        <f>E49</f>
        <v>0</v>
      </c>
      <c r="F48" s="31">
        <f t="shared" si="7"/>
        <v>0</v>
      </c>
      <c r="G48" s="31">
        <f t="shared" si="7"/>
        <v>800000</v>
      </c>
    </row>
    <row r="49" spans="1:7" ht="13.5" thickBot="1" x14ac:dyDescent="0.25">
      <c r="A49" s="44" t="s">
        <v>26</v>
      </c>
      <c r="B49" s="45">
        <v>11</v>
      </c>
      <c r="C49" s="46" t="s">
        <v>27</v>
      </c>
      <c r="D49" s="47">
        <v>800000</v>
      </c>
      <c r="E49" s="47">
        <v>0</v>
      </c>
      <c r="F49" s="47">
        <v>0</v>
      </c>
      <c r="G49" s="35">
        <f>D49-E49+F49</f>
        <v>800000</v>
      </c>
    </row>
    <row r="50" spans="1:7" ht="21.75" thickBot="1" x14ac:dyDescent="0.25">
      <c r="A50" s="24" t="s">
        <v>47</v>
      </c>
      <c r="B50" s="40"/>
      <c r="C50" s="26" t="s">
        <v>48</v>
      </c>
      <c r="D50" s="27">
        <f t="shared" ref="D50:G51" si="8">D51</f>
        <v>190000</v>
      </c>
      <c r="E50" s="27">
        <f>E51</f>
        <v>0</v>
      </c>
      <c r="F50" s="27">
        <f t="shared" si="8"/>
        <v>0</v>
      </c>
      <c r="G50" s="41">
        <f t="shared" si="8"/>
        <v>190000</v>
      </c>
    </row>
    <row r="51" spans="1:7" x14ac:dyDescent="0.2">
      <c r="A51" s="28" t="s">
        <v>20</v>
      </c>
      <c r="B51" s="42"/>
      <c r="C51" s="30" t="s">
        <v>21</v>
      </c>
      <c r="D51" s="31">
        <f t="shared" si="8"/>
        <v>190000</v>
      </c>
      <c r="E51" s="31">
        <f>E52</f>
        <v>0</v>
      </c>
      <c r="F51" s="31">
        <f t="shared" si="8"/>
        <v>0</v>
      </c>
      <c r="G51" s="31">
        <f t="shared" si="8"/>
        <v>190000</v>
      </c>
    </row>
    <row r="52" spans="1:7" ht="13.5" thickBot="1" x14ac:dyDescent="0.25">
      <c r="A52" s="44" t="s">
        <v>26</v>
      </c>
      <c r="B52" s="45">
        <v>11</v>
      </c>
      <c r="C52" s="46" t="s">
        <v>27</v>
      </c>
      <c r="D52" s="47">
        <v>190000</v>
      </c>
      <c r="E52" s="47"/>
      <c r="F52" s="47"/>
      <c r="G52" s="35">
        <f>D52-E52+F52</f>
        <v>190000</v>
      </c>
    </row>
    <row r="53" spans="1:7" ht="13.5" thickBot="1" x14ac:dyDescent="0.25">
      <c r="A53" s="24" t="s">
        <v>49</v>
      </c>
      <c r="B53" s="40"/>
      <c r="C53" s="26" t="s">
        <v>50</v>
      </c>
      <c r="D53" s="27">
        <f t="shared" ref="D53:G54" si="9">D54</f>
        <v>400725</v>
      </c>
      <c r="E53" s="27">
        <f>E54</f>
        <v>0</v>
      </c>
      <c r="F53" s="27">
        <f t="shared" si="9"/>
        <v>0</v>
      </c>
      <c r="G53" s="41">
        <f t="shared" si="9"/>
        <v>400725</v>
      </c>
    </row>
    <row r="54" spans="1:7" x14ac:dyDescent="0.2">
      <c r="A54" s="28" t="s">
        <v>20</v>
      </c>
      <c r="B54" s="42"/>
      <c r="C54" s="30" t="s">
        <v>21</v>
      </c>
      <c r="D54" s="31">
        <f t="shared" si="9"/>
        <v>400725</v>
      </c>
      <c r="E54" s="31">
        <f>E55</f>
        <v>0</v>
      </c>
      <c r="F54" s="31">
        <f t="shared" si="9"/>
        <v>0</v>
      </c>
      <c r="G54" s="31">
        <f t="shared" si="9"/>
        <v>400725</v>
      </c>
    </row>
    <row r="55" spans="1:7" ht="13.5" thickBot="1" x14ac:dyDescent="0.25">
      <c r="A55" s="44" t="s">
        <v>26</v>
      </c>
      <c r="B55" s="45">
        <v>11</v>
      </c>
      <c r="C55" s="46" t="s">
        <v>27</v>
      </c>
      <c r="D55" s="47">
        <v>400725</v>
      </c>
      <c r="E55" s="47"/>
      <c r="F55" s="47"/>
      <c r="G55" s="35">
        <f>D55-E55+F55</f>
        <v>400725</v>
      </c>
    </row>
    <row r="56" spans="1:7" ht="13.5" thickBot="1" x14ac:dyDescent="0.25">
      <c r="A56" s="24" t="s">
        <v>51</v>
      </c>
      <c r="B56" s="25"/>
      <c r="C56" s="26" t="s">
        <v>52</v>
      </c>
      <c r="D56" s="27">
        <f>D57+D60+D64+D66+D68+D71</f>
        <v>773342</v>
      </c>
      <c r="E56" s="27">
        <f t="shared" ref="E56:G56" si="10">E57+E60+E64+E66+E68+E71</f>
        <v>0</v>
      </c>
      <c r="F56" s="27">
        <f t="shared" si="10"/>
        <v>0</v>
      </c>
      <c r="G56" s="27">
        <f t="shared" si="10"/>
        <v>773342</v>
      </c>
    </row>
    <row r="57" spans="1:7" x14ac:dyDescent="0.2">
      <c r="A57" s="28" t="s">
        <v>12</v>
      </c>
      <c r="B57" s="29"/>
      <c r="C57" s="30" t="s">
        <v>13</v>
      </c>
      <c r="D57" s="31">
        <f>SUM(D58:D59)</f>
        <v>228342</v>
      </c>
      <c r="E57" s="31">
        <f>SUM(E58:E59)</f>
        <v>0</v>
      </c>
      <c r="F57" s="31">
        <f>SUM(F58:F59)</f>
        <v>0</v>
      </c>
      <c r="G57" s="31">
        <f>SUM(G58:G59)</f>
        <v>228342</v>
      </c>
    </row>
    <row r="58" spans="1:7" x14ac:dyDescent="0.2">
      <c r="A58" s="32" t="s">
        <v>14</v>
      </c>
      <c r="B58" s="33">
        <v>11</v>
      </c>
      <c r="C58" s="34" t="s">
        <v>15</v>
      </c>
      <c r="D58" s="35">
        <v>196000</v>
      </c>
      <c r="E58" s="35"/>
      <c r="F58" s="35"/>
      <c r="G58" s="35">
        <f t="shared" ref="G58:G59" si="11">D58-E58+F58</f>
        <v>196000</v>
      </c>
    </row>
    <row r="59" spans="1:7" x14ac:dyDescent="0.2">
      <c r="A59" s="32" t="s">
        <v>18</v>
      </c>
      <c r="B59" s="33">
        <v>11</v>
      </c>
      <c r="C59" s="34" t="s">
        <v>19</v>
      </c>
      <c r="D59" s="35">
        <v>32342</v>
      </c>
      <c r="E59" s="35"/>
      <c r="F59" s="35"/>
      <c r="G59" s="35">
        <f t="shared" si="11"/>
        <v>32342</v>
      </c>
    </row>
    <row r="60" spans="1:7" x14ac:dyDescent="0.2">
      <c r="A60" s="28" t="s">
        <v>20</v>
      </c>
      <c r="B60" s="42"/>
      <c r="C60" s="30" t="s">
        <v>21</v>
      </c>
      <c r="D60" s="31">
        <f>SUM(D61:D63)</f>
        <v>453125</v>
      </c>
      <c r="E60" s="31">
        <f>SUM(E61:E63)</f>
        <v>0</v>
      </c>
      <c r="F60" s="31">
        <f>SUM(F61:F63)</f>
        <v>0</v>
      </c>
      <c r="G60" s="31">
        <f>SUM(G61:G63)</f>
        <v>453125</v>
      </c>
    </row>
    <row r="61" spans="1:7" x14ac:dyDescent="0.2">
      <c r="A61" s="32" t="s">
        <v>22</v>
      </c>
      <c r="B61" s="33">
        <v>11</v>
      </c>
      <c r="C61" s="34" t="s">
        <v>23</v>
      </c>
      <c r="D61" s="35">
        <v>28500</v>
      </c>
      <c r="E61" s="35"/>
      <c r="F61" s="35"/>
      <c r="G61" s="35">
        <f t="shared" ref="G61" si="12">D61-E61+F61</f>
        <v>28500</v>
      </c>
    </row>
    <row r="62" spans="1:7" x14ac:dyDescent="0.2">
      <c r="A62" s="44" t="s">
        <v>26</v>
      </c>
      <c r="B62" s="45">
        <v>11</v>
      </c>
      <c r="C62" s="46" t="s">
        <v>27</v>
      </c>
      <c r="D62" s="47">
        <v>424625</v>
      </c>
      <c r="E62" s="47"/>
      <c r="F62" s="47"/>
      <c r="G62" s="35">
        <f>D62-E62+F62</f>
        <v>424625</v>
      </c>
    </row>
    <row r="63" spans="1:7" hidden="1" x14ac:dyDescent="0.2">
      <c r="A63" s="32" t="s">
        <v>29</v>
      </c>
      <c r="B63" s="33">
        <v>11</v>
      </c>
      <c r="C63" s="34" t="s">
        <v>30</v>
      </c>
      <c r="D63" s="35">
        <v>0</v>
      </c>
      <c r="E63" s="35"/>
      <c r="F63" s="35"/>
      <c r="G63" s="35">
        <f>D63-E63+F63</f>
        <v>0</v>
      </c>
    </row>
    <row r="64" spans="1:7" hidden="1" x14ac:dyDescent="0.2">
      <c r="A64" s="28" t="s">
        <v>97</v>
      </c>
      <c r="B64" s="42"/>
      <c r="C64" s="30" t="s">
        <v>98</v>
      </c>
      <c r="D64" s="31">
        <f>SUM(D65)</f>
        <v>0</v>
      </c>
      <c r="E64" s="31">
        <f>SUM(E65)</f>
        <v>0</v>
      </c>
      <c r="F64" s="31">
        <f>SUM(F65)</f>
        <v>0</v>
      </c>
      <c r="G64" s="31">
        <f>SUM(G65)</f>
        <v>0</v>
      </c>
    </row>
    <row r="65" spans="1:7" hidden="1" x14ac:dyDescent="0.2">
      <c r="A65" s="32">
        <v>363</v>
      </c>
      <c r="B65" s="33">
        <v>11</v>
      </c>
      <c r="C65" s="34" t="s">
        <v>99</v>
      </c>
      <c r="D65" s="35">
        <v>0</v>
      </c>
      <c r="E65" s="35">
        <v>0</v>
      </c>
      <c r="F65" s="35">
        <v>0</v>
      </c>
      <c r="G65" s="35">
        <f>D65-E65+F65</f>
        <v>0</v>
      </c>
    </row>
    <row r="66" spans="1:7" ht="22.5" hidden="1" x14ac:dyDescent="0.2">
      <c r="A66" s="36" t="s">
        <v>53</v>
      </c>
      <c r="B66" s="37"/>
      <c r="C66" s="38" t="s">
        <v>54</v>
      </c>
      <c r="D66" s="39">
        <f>D67</f>
        <v>0</v>
      </c>
      <c r="E66" s="39">
        <f>E67</f>
        <v>0</v>
      </c>
      <c r="F66" s="39">
        <f>F67</f>
        <v>0</v>
      </c>
      <c r="G66" s="39">
        <f>G67</f>
        <v>0</v>
      </c>
    </row>
    <row r="67" spans="1:7" hidden="1" x14ac:dyDescent="0.2">
      <c r="A67" s="32" t="s">
        <v>55</v>
      </c>
      <c r="B67" s="33">
        <v>11</v>
      </c>
      <c r="C67" s="34" t="s">
        <v>56</v>
      </c>
      <c r="D67" s="35">
        <v>0</v>
      </c>
      <c r="E67" s="35">
        <v>0</v>
      </c>
      <c r="F67" s="35">
        <v>0</v>
      </c>
      <c r="G67" s="35">
        <f>D67-E67+F67</f>
        <v>0</v>
      </c>
    </row>
    <row r="68" spans="1:7" ht="22.5" hidden="1" x14ac:dyDescent="0.2">
      <c r="A68" s="36" t="s">
        <v>37</v>
      </c>
      <c r="B68" s="37"/>
      <c r="C68" s="38" t="s">
        <v>38</v>
      </c>
      <c r="D68" s="39">
        <f>SUM(D69:D70)</f>
        <v>0</v>
      </c>
      <c r="E68" s="39">
        <f>SUM(E69:E70)</f>
        <v>0</v>
      </c>
      <c r="F68" s="39">
        <f>SUM(F69:F70)</f>
        <v>0</v>
      </c>
      <c r="G68" s="39">
        <f>SUM(G69:G70)</f>
        <v>0</v>
      </c>
    </row>
    <row r="69" spans="1:7" hidden="1" x14ac:dyDescent="0.2">
      <c r="A69" s="32" t="s">
        <v>39</v>
      </c>
      <c r="B69" s="33">
        <v>11</v>
      </c>
      <c r="C69" s="34" t="s">
        <v>40</v>
      </c>
      <c r="D69" s="35">
        <v>0</v>
      </c>
      <c r="E69" s="35"/>
      <c r="F69" s="35"/>
      <c r="G69" s="35">
        <f>D69-E69+F69</f>
        <v>0</v>
      </c>
    </row>
    <row r="70" spans="1:7" hidden="1" x14ac:dyDescent="0.2">
      <c r="A70" s="32" t="s">
        <v>57</v>
      </c>
      <c r="B70" s="33">
        <v>11</v>
      </c>
      <c r="C70" s="34" t="s">
        <v>58</v>
      </c>
      <c r="D70" s="35">
        <v>0</v>
      </c>
      <c r="E70" s="35"/>
      <c r="F70" s="35"/>
      <c r="G70" s="35">
        <f>D70-E70+F70</f>
        <v>0</v>
      </c>
    </row>
    <row r="71" spans="1:7" ht="22.5" x14ac:dyDescent="0.2">
      <c r="A71" s="36">
        <v>45</v>
      </c>
      <c r="B71" s="37"/>
      <c r="C71" s="38" t="s">
        <v>59</v>
      </c>
      <c r="D71" s="39">
        <f>SUM(D72:D73)</f>
        <v>91875</v>
      </c>
      <c r="E71" s="39">
        <f>SUM(E72:E73)</f>
        <v>0</v>
      </c>
      <c r="F71" s="39">
        <f>SUM(F72:F73)</f>
        <v>0</v>
      </c>
      <c r="G71" s="39">
        <f>SUM(G72:G73)</f>
        <v>91875</v>
      </c>
    </row>
    <row r="72" spans="1:7" ht="13.5" thickBot="1" x14ac:dyDescent="0.25">
      <c r="A72" s="32">
        <v>451</v>
      </c>
      <c r="B72" s="33">
        <v>11</v>
      </c>
      <c r="C72" s="34" t="s">
        <v>60</v>
      </c>
      <c r="D72" s="35">
        <v>91875</v>
      </c>
      <c r="E72" s="35"/>
      <c r="F72" s="35"/>
      <c r="G72" s="35">
        <f t="shared" ref="G72:G73" si="13">D72-E72+F72</f>
        <v>91875</v>
      </c>
    </row>
    <row r="73" spans="1:7" ht="13.5" hidden="1" thickBot="1" x14ac:dyDescent="0.25">
      <c r="A73" s="44">
        <v>452</v>
      </c>
      <c r="B73" s="45">
        <v>11</v>
      </c>
      <c r="C73" s="46" t="s">
        <v>61</v>
      </c>
      <c r="D73" s="47">
        <v>0</v>
      </c>
      <c r="E73" s="47"/>
      <c r="F73" s="47"/>
      <c r="G73" s="35">
        <f t="shared" si="13"/>
        <v>0</v>
      </c>
    </row>
    <row r="74" spans="1:7" ht="13.5" thickBot="1" x14ac:dyDescent="0.25">
      <c r="A74" s="24" t="s">
        <v>62</v>
      </c>
      <c r="B74" s="40"/>
      <c r="C74" s="26" t="s">
        <v>63</v>
      </c>
      <c r="D74" s="27">
        <f>D75</f>
        <v>978120</v>
      </c>
      <c r="E74" s="27">
        <f>E75</f>
        <v>0</v>
      </c>
      <c r="F74" s="27">
        <f>F75</f>
        <v>0</v>
      </c>
      <c r="G74" s="41">
        <f>G75</f>
        <v>978120</v>
      </c>
    </row>
    <row r="75" spans="1:7" x14ac:dyDescent="0.2">
      <c r="A75" s="28" t="s">
        <v>20</v>
      </c>
      <c r="B75" s="42"/>
      <c r="C75" s="30" t="s">
        <v>21</v>
      </c>
      <c r="D75" s="31">
        <f>SUM(D76:D77)</f>
        <v>978120</v>
      </c>
      <c r="E75" s="31">
        <f>SUM(E76:E77)</f>
        <v>0</v>
      </c>
      <c r="F75" s="31">
        <f>SUM(F76:F77)</f>
        <v>0</v>
      </c>
      <c r="G75" s="31">
        <f>SUM(G76:G77)</f>
        <v>978120</v>
      </c>
    </row>
    <row r="76" spans="1:7" x14ac:dyDescent="0.2">
      <c r="A76" s="32" t="s">
        <v>24</v>
      </c>
      <c r="B76" s="33">
        <v>11</v>
      </c>
      <c r="C76" s="34" t="s">
        <v>25</v>
      </c>
      <c r="D76" s="35">
        <v>61120</v>
      </c>
      <c r="E76" s="35"/>
      <c r="F76" s="35"/>
      <c r="G76" s="35">
        <f t="shared" ref="G76:G77" si="14">D76-E76+F76</f>
        <v>61120</v>
      </c>
    </row>
    <row r="77" spans="1:7" ht="13.5" thickBot="1" x14ac:dyDescent="0.25">
      <c r="A77" s="44" t="s">
        <v>26</v>
      </c>
      <c r="B77" s="45">
        <v>11</v>
      </c>
      <c r="C77" s="46" t="s">
        <v>27</v>
      </c>
      <c r="D77" s="47">
        <v>917000</v>
      </c>
      <c r="E77" s="47"/>
      <c r="F77" s="47"/>
      <c r="G77" s="35">
        <f t="shared" si="14"/>
        <v>917000</v>
      </c>
    </row>
    <row r="78" spans="1:7" ht="21.75" thickBot="1" x14ac:dyDescent="0.25">
      <c r="A78" s="24" t="s">
        <v>64</v>
      </c>
      <c r="B78" s="40"/>
      <c r="C78" s="26" t="s">
        <v>65</v>
      </c>
      <c r="D78" s="27">
        <f t="shared" ref="D78:G79" si="15">D79</f>
        <v>1100414</v>
      </c>
      <c r="E78" s="27">
        <f>E79</f>
        <v>0</v>
      </c>
      <c r="F78" s="27">
        <f t="shared" si="15"/>
        <v>0</v>
      </c>
      <c r="G78" s="41">
        <f t="shared" si="15"/>
        <v>1100414</v>
      </c>
    </row>
    <row r="79" spans="1:7" x14ac:dyDescent="0.2">
      <c r="A79" s="28" t="s">
        <v>20</v>
      </c>
      <c r="B79" s="42"/>
      <c r="C79" s="30" t="s">
        <v>21</v>
      </c>
      <c r="D79" s="31">
        <f t="shared" si="15"/>
        <v>1100414</v>
      </c>
      <c r="E79" s="31">
        <f>E80</f>
        <v>0</v>
      </c>
      <c r="F79" s="31">
        <f t="shared" si="15"/>
        <v>0</v>
      </c>
      <c r="G79" s="31">
        <f t="shared" si="15"/>
        <v>1100414</v>
      </c>
    </row>
    <row r="80" spans="1:7" ht="13.5" thickBot="1" x14ac:dyDescent="0.25">
      <c r="A80" s="44" t="s">
        <v>26</v>
      </c>
      <c r="B80" s="45">
        <v>11</v>
      </c>
      <c r="C80" s="46" t="s">
        <v>27</v>
      </c>
      <c r="D80" s="47">
        <v>1100414</v>
      </c>
      <c r="E80" s="47"/>
      <c r="F80" s="47"/>
      <c r="G80" s="35">
        <f>D80-E80+F80</f>
        <v>1100414</v>
      </c>
    </row>
    <row r="81" spans="1:7" ht="13.5" thickBot="1" x14ac:dyDescent="0.25">
      <c r="A81" s="24" t="s">
        <v>66</v>
      </c>
      <c r="B81" s="40"/>
      <c r="C81" s="26" t="s">
        <v>67</v>
      </c>
      <c r="D81" s="27">
        <f>D82+D84</f>
        <v>1194147</v>
      </c>
      <c r="E81" s="27">
        <f>E82+E84</f>
        <v>0</v>
      </c>
      <c r="F81" s="27">
        <f>F82+F84</f>
        <v>0</v>
      </c>
      <c r="G81" s="41">
        <f>G82+G84</f>
        <v>1194147</v>
      </c>
    </row>
    <row r="82" spans="1:7" x14ac:dyDescent="0.2">
      <c r="A82" s="28" t="s">
        <v>20</v>
      </c>
      <c r="B82" s="42"/>
      <c r="C82" s="30" t="s">
        <v>21</v>
      </c>
      <c r="D82" s="31">
        <f>D83</f>
        <v>688647</v>
      </c>
      <c r="E82" s="31">
        <f>E83</f>
        <v>0</v>
      </c>
      <c r="F82" s="31">
        <f>F83</f>
        <v>0</v>
      </c>
      <c r="G82" s="31">
        <f>G83</f>
        <v>688647</v>
      </c>
    </row>
    <row r="83" spans="1:7" x14ac:dyDescent="0.2">
      <c r="A83" s="32" t="s">
        <v>26</v>
      </c>
      <c r="B83" s="33">
        <v>11</v>
      </c>
      <c r="C83" s="34" t="s">
        <v>27</v>
      </c>
      <c r="D83" s="35">
        <v>688647</v>
      </c>
      <c r="E83" s="35">
        <v>0</v>
      </c>
      <c r="F83" s="35">
        <v>0</v>
      </c>
      <c r="G83" s="35">
        <f>D83-E83+F83</f>
        <v>688647</v>
      </c>
    </row>
    <row r="84" spans="1:7" ht="22.5" x14ac:dyDescent="0.2">
      <c r="A84" s="36" t="s">
        <v>68</v>
      </c>
      <c r="B84" s="37"/>
      <c r="C84" s="38" t="s">
        <v>35</v>
      </c>
      <c r="D84" s="39">
        <f>D85</f>
        <v>505500</v>
      </c>
      <c r="E84" s="39">
        <f>E85</f>
        <v>0</v>
      </c>
      <c r="F84" s="39">
        <f>F85</f>
        <v>0</v>
      </c>
      <c r="G84" s="39">
        <f>G85</f>
        <v>505500</v>
      </c>
    </row>
    <row r="85" spans="1:7" ht="13.5" thickBot="1" x14ac:dyDescent="0.25">
      <c r="A85" s="44" t="s">
        <v>69</v>
      </c>
      <c r="B85" s="45">
        <v>11</v>
      </c>
      <c r="C85" s="46" t="s">
        <v>36</v>
      </c>
      <c r="D85" s="47">
        <v>505500</v>
      </c>
      <c r="E85" s="47">
        <v>0</v>
      </c>
      <c r="F85" s="47">
        <v>0</v>
      </c>
      <c r="G85" s="35">
        <f>D85-E85+F85</f>
        <v>505500</v>
      </c>
    </row>
    <row r="86" spans="1:7" ht="13.5" thickBot="1" x14ac:dyDescent="0.25">
      <c r="A86" s="24" t="s">
        <v>100</v>
      </c>
      <c r="B86" s="40"/>
      <c r="C86" s="26" t="s">
        <v>101</v>
      </c>
      <c r="D86" s="27">
        <f t="shared" ref="D86:G87" si="16">D87</f>
        <v>843013</v>
      </c>
      <c r="E86" s="27">
        <f>E87</f>
        <v>0</v>
      </c>
      <c r="F86" s="27">
        <f t="shared" si="16"/>
        <v>0</v>
      </c>
      <c r="G86" s="41">
        <f t="shared" si="16"/>
        <v>843013</v>
      </c>
    </row>
    <row r="87" spans="1:7" x14ac:dyDescent="0.2">
      <c r="A87" s="28" t="s">
        <v>20</v>
      </c>
      <c r="B87" s="42"/>
      <c r="C87" s="30" t="s">
        <v>21</v>
      </c>
      <c r="D87" s="31">
        <f t="shared" si="16"/>
        <v>843013</v>
      </c>
      <c r="E87" s="31">
        <f>E88</f>
        <v>0</v>
      </c>
      <c r="F87" s="31">
        <f t="shared" si="16"/>
        <v>0</v>
      </c>
      <c r="G87" s="31">
        <f t="shared" si="16"/>
        <v>843013</v>
      </c>
    </row>
    <row r="88" spans="1:7" ht="13.5" thickBot="1" x14ac:dyDescent="0.25">
      <c r="A88" s="32" t="s">
        <v>26</v>
      </c>
      <c r="B88" s="33">
        <v>11</v>
      </c>
      <c r="C88" s="34" t="s">
        <v>27</v>
      </c>
      <c r="D88" s="35">
        <v>843013</v>
      </c>
      <c r="E88" s="35"/>
      <c r="F88" s="35"/>
      <c r="G88" s="35">
        <f>D88-E88+F88</f>
        <v>843013</v>
      </c>
    </row>
    <row r="89" spans="1:7" ht="13.5" thickBot="1" x14ac:dyDescent="0.25">
      <c r="A89" s="24" t="s">
        <v>70</v>
      </c>
      <c r="B89" s="40"/>
      <c r="C89" s="26" t="s">
        <v>71</v>
      </c>
      <c r="D89" s="27">
        <f t="shared" ref="D89:G90" si="17">D90</f>
        <v>100000</v>
      </c>
      <c r="E89" s="27">
        <f>E90</f>
        <v>0</v>
      </c>
      <c r="F89" s="27">
        <f t="shared" si="17"/>
        <v>0</v>
      </c>
      <c r="G89" s="41">
        <f t="shared" si="17"/>
        <v>100000</v>
      </c>
    </row>
    <row r="90" spans="1:7" x14ac:dyDescent="0.2">
      <c r="A90" s="28" t="s">
        <v>20</v>
      </c>
      <c r="B90" s="42"/>
      <c r="C90" s="30" t="s">
        <v>21</v>
      </c>
      <c r="D90" s="31">
        <f t="shared" si="17"/>
        <v>100000</v>
      </c>
      <c r="E90" s="31">
        <f>E91</f>
        <v>0</v>
      </c>
      <c r="F90" s="31">
        <f t="shared" si="17"/>
        <v>0</v>
      </c>
      <c r="G90" s="31">
        <f t="shared" si="17"/>
        <v>100000</v>
      </c>
    </row>
    <row r="91" spans="1:7" ht="13.5" thickBot="1" x14ac:dyDescent="0.25">
      <c r="A91" s="44" t="s">
        <v>26</v>
      </c>
      <c r="B91" s="45">
        <v>11</v>
      </c>
      <c r="C91" s="46" t="s">
        <v>27</v>
      </c>
      <c r="D91" s="47">
        <v>100000</v>
      </c>
      <c r="E91" s="47">
        <v>0</v>
      </c>
      <c r="F91" s="47">
        <v>0</v>
      </c>
      <c r="G91" s="35">
        <f>D91-E91+F91</f>
        <v>100000</v>
      </c>
    </row>
    <row r="92" spans="1:7" ht="13.5" thickBot="1" x14ac:dyDescent="0.25">
      <c r="A92" s="24" t="s">
        <v>72</v>
      </c>
      <c r="B92" s="40"/>
      <c r="C92" s="26" t="s">
        <v>73</v>
      </c>
      <c r="D92" s="27">
        <f t="shared" ref="D92:G93" si="18">D93</f>
        <v>44495</v>
      </c>
      <c r="E92" s="27">
        <f>E93</f>
        <v>0</v>
      </c>
      <c r="F92" s="27">
        <f t="shared" si="18"/>
        <v>0</v>
      </c>
      <c r="G92" s="41">
        <f t="shared" si="18"/>
        <v>44495</v>
      </c>
    </row>
    <row r="93" spans="1:7" x14ac:dyDescent="0.2">
      <c r="A93" s="28" t="s">
        <v>20</v>
      </c>
      <c r="B93" s="42"/>
      <c r="C93" s="30" t="s">
        <v>21</v>
      </c>
      <c r="D93" s="31">
        <f t="shared" si="18"/>
        <v>44495</v>
      </c>
      <c r="E93" s="31">
        <f>E94</f>
        <v>0</v>
      </c>
      <c r="F93" s="31">
        <f t="shared" si="18"/>
        <v>0</v>
      </c>
      <c r="G93" s="31">
        <f t="shared" si="18"/>
        <v>44495</v>
      </c>
    </row>
    <row r="94" spans="1:7" ht="13.5" thickBot="1" x14ac:dyDescent="0.25">
      <c r="A94" s="44" t="s">
        <v>26</v>
      </c>
      <c r="B94" s="45">
        <v>11</v>
      </c>
      <c r="C94" s="46" t="s">
        <v>27</v>
      </c>
      <c r="D94" s="47">
        <v>44495</v>
      </c>
      <c r="E94" s="47"/>
      <c r="F94" s="47"/>
      <c r="G94" s="35">
        <f>D94-E94+F94</f>
        <v>44495</v>
      </c>
    </row>
    <row r="95" spans="1:7" ht="13.5" thickBot="1" x14ac:dyDescent="0.25">
      <c r="A95" s="24" t="s">
        <v>74</v>
      </c>
      <c r="B95" s="40"/>
      <c r="C95" s="26" t="s">
        <v>75</v>
      </c>
      <c r="D95" s="27">
        <f>D96+D100+D102+D105</f>
        <v>8067518</v>
      </c>
      <c r="E95" s="27">
        <f>E96+E100+E102+E105</f>
        <v>0</v>
      </c>
      <c r="F95" s="27">
        <f>F96+F100+F102+F105</f>
        <v>0</v>
      </c>
      <c r="G95" s="27">
        <f>G96+G100+G102+G105</f>
        <v>8067518</v>
      </c>
    </row>
    <row r="96" spans="1:7" x14ac:dyDescent="0.2">
      <c r="A96" s="28" t="s">
        <v>20</v>
      </c>
      <c r="B96" s="42"/>
      <c r="C96" s="30" t="s">
        <v>21</v>
      </c>
      <c r="D96" s="31">
        <f>SUM(D97:D99)</f>
        <v>6294310</v>
      </c>
      <c r="E96" s="31">
        <f>SUM(E97:E99)</f>
        <v>0</v>
      </c>
      <c r="F96" s="31">
        <f>SUM(F97:F99)</f>
        <v>0</v>
      </c>
      <c r="G96" s="31">
        <f>SUM(G97:G99)</f>
        <v>6294310</v>
      </c>
    </row>
    <row r="97" spans="1:7" x14ac:dyDescent="0.2">
      <c r="A97" s="32" t="s">
        <v>24</v>
      </c>
      <c r="B97" s="33">
        <v>11</v>
      </c>
      <c r="C97" s="34" t="s">
        <v>76</v>
      </c>
      <c r="D97" s="35">
        <v>172253</v>
      </c>
      <c r="E97" s="35"/>
      <c r="F97" s="35"/>
      <c r="G97" s="35">
        <f t="shared" ref="G97:G99" si="19">D97-E97+F97</f>
        <v>172253</v>
      </c>
    </row>
    <row r="98" spans="1:7" x14ac:dyDescent="0.2">
      <c r="A98" s="44" t="s">
        <v>26</v>
      </c>
      <c r="B98" s="45">
        <v>11</v>
      </c>
      <c r="C98" s="46" t="s">
        <v>27</v>
      </c>
      <c r="D98" s="47">
        <v>6122057</v>
      </c>
      <c r="E98" s="47"/>
      <c r="F98" s="47"/>
      <c r="G98" s="35">
        <f t="shared" si="19"/>
        <v>6122057</v>
      </c>
    </row>
    <row r="99" spans="1:7" hidden="1" x14ac:dyDescent="0.2">
      <c r="A99" s="44">
        <v>329</v>
      </c>
      <c r="B99" s="45">
        <v>11</v>
      </c>
      <c r="C99" s="46" t="s">
        <v>30</v>
      </c>
      <c r="D99" s="47">
        <v>0</v>
      </c>
      <c r="E99" s="47"/>
      <c r="F99" s="47"/>
      <c r="G99" s="35">
        <f t="shared" si="19"/>
        <v>0</v>
      </c>
    </row>
    <row r="100" spans="1:7" ht="22.5" x14ac:dyDescent="0.2">
      <c r="A100" s="36" t="s">
        <v>53</v>
      </c>
      <c r="B100" s="37"/>
      <c r="C100" s="38" t="s">
        <v>54</v>
      </c>
      <c r="D100" s="39">
        <f>D101</f>
        <v>130015</v>
      </c>
      <c r="E100" s="39">
        <f>E101</f>
        <v>0</v>
      </c>
      <c r="F100" s="39">
        <f>F101</f>
        <v>0</v>
      </c>
      <c r="G100" s="39">
        <f>G101</f>
        <v>130015</v>
      </c>
    </row>
    <row r="101" spans="1:7" x14ac:dyDescent="0.2">
      <c r="A101" s="32" t="s">
        <v>55</v>
      </c>
      <c r="B101" s="33">
        <v>11</v>
      </c>
      <c r="C101" s="34" t="s">
        <v>56</v>
      </c>
      <c r="D101" s="35">
        <v>130015</v>
      </c>
      <c r="E101" s="35"/>
      <c r="F101" s="35"/>
      <c r="G101" s="35">
        <f>D101-E101+F101</f>
        <v>130015</v>
      </c>
    </row>
    <row r="102" spans="1:7" ht="22.5" x14ac:dyDescent="0.2">
      <c r="A102" s="36" t="s">
        <v>37</v>
      </c>
      <c r="B102" s="37"/>
      <c r="C102" s="38" t="s">
        <v>38</v>
      </c>
      <c r="D102" s="39">
        <f>SUM(D103:D104)</f>
        <v>1106530</v>
      </c>
      <c r="E102" s="39">
        <f>SUM(E103:E104)</f>
        <v>0</v>
      </c>
      <c r="F102" s="39">
        <f>SUM(F103:F104)</f>
        <v>0</v>
      </c>
      <c r="G102" s="39">
        <f>SUM(G103:G104)</f>
        <v>1106530</v>
      </c>
    </row>
    <row r="103" spans="1:7" x14ac:dyDescent="0.2">
      <c r="A103" s="32" t="s">
        <v>39</v>
      </c>
      <c r="B103" s="33">
        <v>11</v>
      </c>
      <c r="C103" s="34" t="s">
        <v>40</v>
      </c>
      <c r="D103" s="35">
        <v>777000</v>
      </c>
      <c r="E103" s="35"/>
      <c r="F103" s="35"/>
      <c r="G103" s="35">
        <f t="shared" ref="G103:G104" si="20">D103-E103+F103</f>
        <v>777000</v>
      </c>
    </row>
    <row r="104" spans="1:7" x14ac:dyDescent="0.2">
      <c r="A104" s="32" t="s">
        <v>57</v>
      </c>
      <c r="B104" s="33">
        <v>11</v>
      </c>
      <c r="C104" s="34" t="s">
        <v>58</v>
      </c>
      <c r="D104" s="35">
        <v>329530</v>
      </c>
      <c r="E104" s="35"/>
      <c r="F104" s="35"/>
      <c r="G104" s="35">
        <f t="shared" si="20"/>
        <v>329530</v>
      </c>
    </row>
    <row r="105" spans="1:7" ht="22.5" x14ac:dyDescent="0.2">
      <c r="A105" s="36">
        <v>45</v>
      </c>
      <c r="B105" s="37"/>
      <c r="C105" s="38" t="s">
        <v>59</v>
      </c>
      <c r="D105" s="39">
        <f>SUM(D106:D107)</f>
        <v>536663</v>
      </c>
      <c r="E105" s="39">
        <f>SUM(E106:E107)</f>
        <v>0</v>
      </c>
      <c r="F105" s="39">
        <f>SUM(F106:F107)</f>
        <v>0</v>
      </c>
      <c r="G105" s="39">
        <f>SUM(G106:G107)</f>
        <v>536663</v>
      </c>
    </row>
    <row r="106" spans="1:7" x14ac:dyDescent="0.2">
      <c r="A106" s="32">
        <v>452</v>
      </c>
      <c r="B106" s="33">
        <v>11</v>
      </c>
      <c r="C106" s="34" t="s">
        <v>61</v>
      </c>
      <c r="D106" s="35">
        <v>87500</v>
      </c>
      <c r="E106" s="35"/>
      <c r="F106" s="35"/>
      <c r="G106" s="35">
        <f t="shared" ref="G106:G107" si="21">D106-E106+F106</f>
        <v>87500</v>
      </c>
    </row>
    <row r="107" spans="1:7" ht="13.5" thickBot="1" x14ac:dyDescent="0.25">
      <c r="A107" s="32">
        <v>454</v>
      </c>
      <c r="B107" s="33">
        <v>11</v>
      </c>
      <c r="C107" s="34" t="s">
        <v>77</v>
      </c>
      <c r="D107" s="35">
        <v>449163</v>
      </c>
      <c r="E107" s="35"/>
      <c r="F107" s="35"/>
      <c r="G107" s="35">
        <f t="shared" si="21"/>
        <v>449163</v>
      </c>
    </row>
    <row r="108" spans="1:7" ht="13.5" thickBot="1" x14ac:dyDescent="0.25">
      <c r="A108" s="24" t="s">
        <v>108</v>
      </c>
      <c r="B108" s="40"/>
      <c r="C108" s="26" t="s">
        <v>109</v>
      </c>
      <c r="D108" s="27">
        <f>D109+D111</f>
        <v>400000</v>
      </c>
      <c r="E108" s="27">
        <f t="shared" ref="E108:G108" si="22">E109+E111</f>
        <v>0</v>
      </c>
      <c r="F108" s="27">
        <f t="shared" si="22"/>
        <v>0</v>
      </c>
      <c r="G108" s="27">
        <f t="shared" si="22"/>
        <v>400000</v>
      </c>
    </row>
    <row r="109" spans="1:7" hidden="1" x14ac:dyDescent="0.2">
      <c r="A109" s="28" t="s">
        <v>20</v>
      </c>
      <c r="B109" s="42"/>
      <c r="C109" s="30" t="s">
        <v>21</v>
      </c>
      <c r="D109" s="31">
        <f t="shared" ref="D109" si="23">D110</f>
        <v>0</v>
      </c>
      <c r="E109" s="31">
        <f>E110</f>
        <v>0</v>
      </c>
      <c r="F109" s="31">
        <f>F110</f>
        <v>0</v>
      </c>
      <c r="G109" s="31">
        <f>G110</f>
        <v>0</v>
      </c>
    </row>
    <row r="110" spans="1:7" hidden="1" x14ac:dyDescent="0.2">
      <c r="A110" s="44" t="s">
        <v>26</v>
      </c>
      <c r="B110" s="45">
        <v>11</v>
      </c>
      <c r="C110" s="46" t="s">
        <v>27</v>
      </c>
      <c r="D110" s="47">
        <v>0</v>
      </c>
      <c r="E110" s="47">
        <v>0</v>
      </c>
      <c r="F110" s="47">
        <v>0</v>
      </c>
      <c r="G110" s="35">
        <f>D110-E110+F110</f>
        <v>0</v>
      </c>
    </row>
    <row r="111" spans="1:7" ht="22.5" x14ac:dyDescent="0.2">
      <c r="A111" s="36">
        <v>45</v>
      </c>
      <c r="B111" s="37"/>
      <c r="C111" s="38" t="s">
        <v>59</v>
      </c>
      <c r="D111" s="39">
        <f>D112</f>
        <v>400000</v>
      </c>
      <c r="E111" s="39">
        <f>E112</f>
        <v>0</v>
      </c>
      <c r="F111" s="39">
        <f>F112</f>
        <v>0</v>
      </c>
      <c r="G111" s="39">
        <f>G112</f>
        <v>400000</v>
      </c>
    </row>
    <row r="112" spans="1:7" ht="13.5" thickBot="1" x14ac:dyDescent="0.25">
      <c r="A112" s="32">
        <v>451</v>
      </c>
      <c r="B112" s="33">
        <v>11</v>
      </c>
      <c r="C112" s="34" t="s">
        <v>60</v>
      </c>
      <c r="D112" s="35">
        <v>400000</v>
      </c>
      <c r="E112" s="35"/>
      <c r="F112" s="35"/>
      <c r="G112" s="35">
        <f t="shared" ref="G112" si="24">D112-E112+F112</f>
        <v>400000</v>
      </c>
    </row>
    <row r="113" spans="1:7" ht="13.5" thickBot="1" x14ac:dyDescent="0.25">
      <c r="A113" s="24" t="s">
        <v>78</v>
      </c>
      <c r="B113" s="40"/>
      <c r="C113" s="26" t="s">
        <v>79</v>
      </c>
      <c r="D113" s="27">
        <f t="shared" ref="D113:G114" si="25">D114</f>
        <v>50000</v>
      </c>
      <c r="E113" s="27">
        <f>E114</f>
        <v>0</v>
      </c>
      <c r="F113" s="27">
        <f t="shared" si="25"/>
        <v>0</v>
      </c>
      <c r="G113" s="27">
        <f t="shared" si="25"/>
        <v>50000</v>
      </c>
    </row>
    <row r="114" spans="1:7" x14ac:dyDescent="0.2">
      <c r="A114" s="28" t="s">
        <v>20</v>
      </c>
      <c r="B114" s="42"/>
      <c r="C114" s="30" t="s">
        <v>21</v>
      </c>
      <c r="D114" s="31">
        <f t="shared" si="25"/>
        <v>50000</v>
      </c>
      <c r="E114" s="31">
        <f>E115</f>
        <v>0</v>
      </c>
      <c r="F114" s="31">
        <f t="shared" si="25"/>
        <v>0</v>
      </c>
      <c r="G114" s="31">
        <f t="shared" si="25"/>
        <v>50000</v>
      </c>
    </row>
    <row r="115" spans="1:7" ht="13.5" thickBot="1" x14ac:dyDescent="0.25">
      <c r="A115" s="44" t="s">
        <v>26</v>
      </c>
      <c r="B115" s="45">
        <v>11</v>
      </c>
      <c r="C115" s="46" t="s">
        <v>27</v>
      </c>
      <c r="D115" s="47">
        <v>50000</v>
      </c>
      <c r="E115" s="47">
        <v>0</v>
      </c>
      <c r="F115" s="47">
        <v>0</v>
      </c>
      <c r="G115" s="35">
        <f>D115-E115+F115</f>
        <v>50000</v>
      </c>
    </row>
    <row r="116" spans="1:7" ht="21.75" thickBot="1" x14ac:dyDescent="0.25">
      <c r="A116" s="48" t="s">
        <v>80</v>
      </c>
      <c r="B116" s="40"/>
      <c r="C116" s="26" t="s">
        <v>81</v>
      </c>
      <c r="D116" s="27">
        <f>D117+D128+D146+D149+D153+D162</f>
        <v>10961781</v>
      </c>
      <c r="E116" s="27">
        <f>E117+E128+E146+E149+E153+E162</f>
        <v>776365</v>
      </c>
      <c r="F116" s="27">
        <f>F117+F128+F146+F149+F153+F162</f>
        <v>844201</v>
      </c>
      <c r="G116" s="27">
        <f>G117+G128+G146+G149+G153+G162</f>
        <v>11029617</v>
      </c>
    </row>
    <row r="117" spans="1:7" x14ac:dyDescent="0.2">
      <c r="A117" s="28" t="s">
        <v>12</v>
      </c>
      <c r="B117" s="42"/>
      <c r="C117" s="30" t="s">
        <v>13</v>
      </c>
      <c r="D117" s="31">
        <f>SUM(D118:D127)</f>
        <v>5003530</v>
      </c>
      <c r="E117" s="31">
        <f>SUM(E118:E127)</f>
        <v>2086</v>
      </c>
      <c r="F117" s="31">
        <f>SUM(F118:F127)</f>
        <v>0</v>
      </c>
      <c r="G117" s="31">
        <f>SUM(G118:G127)</f>
        <v>5001444</v>
      </c>
    </row>
    <row r="118" spans="1:7" hidden="1" x14ac:dyDescent="0.2">
      <c r="A118" s="32" t="s">
        <v>14</v>
      </c>
      <c r="B118" s="33">
        <v>11</v>
      </c>
      <c r="C118" s="34" t="s">
        <v>15</v>
      </c>
      <c r="D118" s="35">
        <v>0</v>
      </c>
      <c r="E118" s="35"/>
      <c r="F118" s="35"/>
      <c r="G118" s="35">
        <f t="shared" ref="G118:G127" si="26">D118-E118+F118</f>
        <v>0</v>
      </c>
    </row>
    <row r="119" spans="1:7" x14ac:dyDescent="0.2">
      <c r="A119" s="32" t="s">
        <v>14</v>
      </c>
      <c r="B119" s="33">
        <v>12</v>
      </c>
      <c r="C119" s="34" t="s">
        <v>15</v>
      </c>
      <c r="D119" s="35">
        <v>848401</v>
      </c>
      <c r="E119" s="35">
        <v>430</v>
      </c>
      <c r="F119" s="35"/>
      <c r="G119" s="35">
        <f t="shared" si="26"/>
        <v>847971</v>
      </c>
    </row>
    <row r="120" spans="1:7" hidden="1" x14ac:dyDescent="0.2">
      <c r="A120" s="32">
        <v>311</v>
      </c>
      <c r="B120" s="33">
        <v>51</v>
      </c>
      <c r="C120" s="34" t="s">
        <v>15</v>
      </c>
      <c r="D120" s="35">
        <v>0</v>
      </c>
      <c r="E120" s="35"/>
      <c r="F120" s="35"/>
      <c r="G120" s="35">
        <f t="shared" si="26"/>
        <v>0</v>
      </c>
    </row>
    <row r="121" spans="1:7" x14ac:dyDescent="0.2">
      <c r="A121" s="32">
        <v>311</v>
      </c>
      <c r="B121" s="33">
        <v>559</v>
      </c>
      <c r="C121" s="34" t="s">
        <v>15</v>
      </c>
      <c r="D121" s="35">
        <v>3437260</v>
      </c>
      <c r="E121" s="35">
        <v>1656</v>
      </c>
      <c r="F121" s="35"/>
      <c r="G121" s="35">
        <f t="shared" si="26"/>
        <v>3435604</v>
      </c>
    </row>
    <row r="122" spans="1:7" x14ac:dyDescent="0.2">
      <c r="A122" s="32">
        <v>312</v>
      </c>
      <c r="B122" s="33">
        <v>12</v>
      </c>
      <c r="C122" s="34" t="s">
        <v>17</v>
      </c>
      <c r="D122" s="35">
        <v>1543</v>
      </c>
      <c r="E122" s="35"/>
      <c r="F122" s="35"/>
      <c r="G122" s="35">
        <f t="shared" si="26"/>
        <v>1543</v>
      </c>
    </row>
    <row r="123" spans="1:7" x14ac:dyDescent="0.2">
      <c r="A123" s="32">
        <v>312</v>
      </c>
      <c r="B123" s="33" t="s">
        <v>82</v>
      </c>
      <c r="C123" s="34" t="s">
        <v>17</v>
      </c>
      <c r="D123" s="35">
        <v>5957</v>
      </c>
      <c r="E123" s="35"/>
      <c r="F123" s="35"/>
      <c r="G123" s="35">
        <f t="shared" si="26"/>
        <v>5957</v>
      </c>
    </row>
    <row r="124" spans="1:7" hidden="1" x14ac:dyDescent="0.2">
      <c r="A124" s="32" t="s">
        <v>18</v>
      </c>
      <c r="B124" s="33">
        <v>11</v>
      </c>
      <c r="C124" s="34" t="s">
        <v>19</v>
      </c>
      <c r="D124" s="35">
        <v>0</v>
      </c>
      <c r="E124" s="35"/>
      <c r="F124" s="35"/>
      <c r="G124" s="35">
        <f t="shared" si="26"/>
        <v>0</v>
      </c>
    </row>
    <row r="125" spans="1:7" x14ac:dyDescent="0.2">
      <c r="A125" s="32">
        <v>313</v>
      </c>
      <c r="B125" s="33">
        <v>12</v>
      </c>
      <c r="C125" s="34" t="s">
        <v>19</v>
      </c>
      <c r="D125" s="35">
        <v>140389</v>
      </c>
      <c r="E125" s="35"/>
      <c r="F125" s="35"/>
      <c r="G125" s="35">
        <f t="shared" si="26"/>
        <v>140389</v>
      </c>
    </row>
    <row r="126" spans="1:7" hidden="1" x14ac:dyDescent="0.2">
      <c r="A126" s="32">
        <v>313</v>
      </c>
      <c r="B126" s="33">
        <v>51</v>
      </c>
      <c r="C126" s="34" t="s">
        <v>19</v>
      </c>
      <c r="D126" s="35">
        <v>0</v>
      </c>
      <c r="E126" s="35"/>
      <c r="F126" s="35"/>
      <c r="G126" s="35">
        <f t="shared" si="26"/>
        <v>0</v>
      </c>
    </row>
    <row r="127" spans="1:7" x14ac:dyDescent="0.2">
      <c r="A127" s="32">
        <v>313</v>
      </c>
      <c r="B127" s="33">
        <v>559</v>
      </c>
      <c r="C127" s="34" t="s">
        <v>19</v>
      </c>
      <c r="D127" s="35">
        <v>569980</v>
      </c>
      <c r="E127" s="35"/>
      <c r="F127" s="35"/>
      <c r="G127" s="35">
        <f t="shared" si="26"/>
        <v>569980</v>
      </c>
    </row>
    <row r="128" spans="1:7" x14ac:dyDescent="0.2">
      <c r="A128" s="36" t="s">
        <v>20</v>
      </c>
      <c r="B128" s="37"/>
      <c r="C128" s="38" t="s">
        <v>21</v>
      </c>
      <c r="D128" s="39">
        <f>SUM(D129:D145)</f>
        <v>3855983</v>
      </c>
      <c r="E128" s="39">
        <f>SUM(E129:E145)</f>
        <v>0</v>
      </c>
      <c r="F128" s="39">
        <f>SUM(F129:F145)</f>
        <v>625783</v>
      </c>
      <c r="G128" s="39">
        <f>SUM(G129:G145)</f>
        <v>4481766</v>
      </c>
    </row>
    <row r="129" spans="1:7" x14ac:dyDescent="0.2">
      <c r="A129" s="32" t="s">
        <v>22</v>
      </c>
      <c r="B129" s="33">
        <v>11</v>
      </c>
      <c r="C129" s="34" t="s">
        <v>23</v>
      </c>
      <c r="D129" s="35">
        <v>3983</v>
      </c>
      <c r="E129" s="35"/>
      <c r="F129" s="35"/>
      <c r="G129" s="35">
        <f t="shared" ref="G129:G145" si="27">D129-E129+F129</f>
        <v>3983</v>
      </c>
    </row>
    <row r="130" spans="1:7" x14ac:dyDescent="0.2">
      <c r="A130" s="32" t="s">
        <v>22</v>
      </c>
      <c r="B130" s="33">
        <v>12</v>
      </c>
      <c r="C130" s="34" t="s">
        <v>23</v>
      </c>
      <c r="D130" s="35">
        <v>73249</v>
      </c>
      <c r="E130" s="35"/>
      <c r="F130" s="35">
        <v>430</v>
      </c>
      <c r="G130" s="35">
        <f t="shared" si="27"/>
        <v>73679</v>
      </c>
    </row>
    <row r="131" spans="1:7" x14ac:dyDescent="0.2">
      <c r="A131" s="32" t="s">
        <v>22</v>
      </c>
      <c r="B131" s="33">
        <v>51</v>
      </c>
      <c r="C131" s="34" t="s">
        <v>23</v>
      </c>
      <c r="D131" s="35">
        <v>8061</v>
      </c>
      <c r="E131" s="35"/>
      <c r="F131" s="35"/>
      <c r="G131" s="35">
        <f t="shared" si="27"/>
        <v>8061</v>
      </c>
    </row>
    <row r="132" spans="1:7" x14ac:dyDescent="0.2">
      <c r="A132" s="32" t="s">
        <v>22</v>
      </c>
      <c r="B132" s="33" t="s">
        <v>82</v>
      </c>
      <c r="C132" s="34" t="s">
        <v>23</v>
      </c>
      <c r="D132" s="35">
        <v>326689</v>
      </c>
      <c r="E132" s="35"/>
      <c r="F132" s="35">
        <v>1658</v>
      </c>
      <c r="G132" s="35">
        <f t="shared" si="27"/>
        <v>328347</v>
      </c>
    </row>
    <row r="133" spans="1:7" x14ac:dyDescent="0.2">
      <c r="A133" s="32">
        <v>322</v>
      </c>
      <c r="B133" s="33">
        <v>11</v>
      </c>
      <c r="C133" s="34" t="s">
        <v>25</v>
      </c>
      <c r="D133" s="35">
        <v>95</v>
      </c>
      <c r="E133" s="35"/>
      <c r="F133" s="35"/>
      <c r="G133" s="35">
        <f t="shared" si="27"/>
        <v>95</v>
      </c>
    </row>
    <row r="134" spans="1:7" x14ac:dyDescent="0.2">
      <c r="A134" s="32">
        <v>322</v>
      </c>
      <c r="B134" s="33">
        <v>12</v>
      </c>
      <c r="C134" s="34" t="s">
        <v>25</v>
      </c>
      <c r="D134" s="35">
        <v>32314</v>
      </c>
      <c r="E134" s="35"/>
      <c r="F134" s="35"/>
      <c r="G134" s="35">
        <f t="shared" si="27"/>
        <v>32314</v>
      </c>
    </row>
    <row r="135" spans="1:7" x14ac:dyDescent="0.2">
      <c r="A135" s="32">
        <v>322</v>
      </c>
      <c r="B135" s="33">
        <v>559</v>
      </c>
      <c r="C135" s="34" t="s">
        <v>25</v>
      </c>
      <c r="D135" s="35">
        <v>139850</v>
      </c>
      <c r="E135" s="35"/>
      <c r="F135" s="35"/>
      <c r="G135" s="35">
        <f t="shared" si="27"/>
        <v>139850</v>
      </c>
    </row>
    <row r="136" spans="1:7" x14ac:dyDescent="0.2">
      <c r="A136" s="32" t="s">
        <v>26</v>
      </c>
      <c r="B136" s="33">
        <v>11</v>
      </c>
      <c r="C136" s="34" t="s">
        <v>27</v>
      </c>
      <c r="D136" s="35">
        <v>114750</v>
      </c>
      <c r="E136" s="35"/>
      <c r="F136" s="35">
        <v>23528</v>
      </c>
      <c r="G136" s="35">
        <f t="shared" si="27"/>
        <v>138278</v>
      </c>
    </row>
    <row r="137" spans="1:7" x14ac:dyDescent="0.2">
      <c r="A137" s="32" t="s">
        <v>26</v>
      </c>
      <c r="B137" s="33">
        <v>12</v>
      </c>
      <c r="C137" s="34" t="s">
        <v>27</v>
      </c>
      <c r="D137" s="35">
        <v>535723</v>
      </c>
      <c r="E137" s="35"/>
      <c r="F137" s="35">
        <v>44126</v>
      </c>
      <c r="G137" s="35">
        <f t="shared" si="27"/>
        <v>579849</v>
      </c>
    </row>
    <row r="138" spans="1:7" x14ac:dyDescent="0.2">
      <c r="A138" s="32" t="s">
        <v>26</v>
      </c>
      <c r="B138" s="33">
        <v>51</v>
      </c>
      <c r="C138" s="34" t="s">
        <v>27</v>
      </c>
      <c r="D138" s="35">
        <v>145554</v>
      </c>
      <c r="E138" s="35"/>
      <c r="F138" s="35"/>
      <c r="G138" s="35">
        <f t="shared" si="27"/>
        <v>145554</v>
      </c>
    </row>
    <row r="139" spans="1:7" x14ac:dyDescent="0.2">
      <c r="A139" s="32" t="s">
        <v>26</v>
      </c>
      <c r="B139" s="33" t="s">
        <v>82</v>
      </c>
      <c r="C139" s="34" t="s">
        <v>27</v>
      </c>
      <c r="D139" s="35">
        <v>2421146</v>
      </c>
      <c r="E139" s="35"/>
      <c r="F139" s="35">
        <v>556041</v>
      </c>
      <c r="G139" s="35">
        <f t="shared" si="27"/>
        <v>2977187</v>
      </c>
    </row>
    <row r="140" spans="1:7" hidden="1" x14ac:dyDescent="0.2">
      <c r="A140" s="32" t="s">
        <v>83</v>
      </c>
      <c r="B140" s="33">
        <v>11</v>
      </c>
      <c r="C140" s="34" t="s">
        <v>28</v>
      </c>
      <c r="D140" s="35">
        <v>0</v>
      </c>
      <c r="E140" s="35"/>
      <c r="F140" s="35"/>
      <c r="G140" s="35">
        <f t="shared" si="27"/>
        <v>0</v>
      </c>
    </row>
    <row r="141" spans="1:7" x14ac:dyDescent="0.2">
      <c r="A141" s="32">
        <v>324</v>
      </c>
      <c r="B141" s="33">
        <v>12</v>
      </c>
      <c r="C141" s="34" t="s">
        <v>28</v>
      </c>
      <c r="D141" s="35">
        <v>9084</v>
      </c>
      <c r="E141" s="35"/>
      <c r="F141" s="35"/>
      <c r="G141" s="35">
        <f t="shared" si="27"/>
        <v>9084</v>
      </c>
    </row>
    <row r="142" spans="1:7" x14ac:dyDescent="0.2">
      <c r="A142" s="32">
        <v>324</v>
      </c>
      <c r="B142" s="33">
        <v>559</v>
      </c>
      <c r="C142" s="34" t="s">
        <v>28</v>
      </c>
      <c r="D142" s="35">
        <v>21196</v>
      </c>
      <c r="E142" s="35"/>
      <c r="F142" s="35"/>
      <c r="G142" s="35">
        <f t="shared" si="27"/>
        <v>21196</v>
      </c>
    </row>
    <row r="143" spans="1:7" hidden="1" x14ac:dyDescent="0.2">
      <c r="A143" s="32" t="s">
        <v>29</v>
      </c>
      <c r="B143" s="33">
        <v>11</v>
      </c>
      <c r="C143" s="34" t="s">
        <v>30</v>
      </c>
      <c r="D143" s="35">
        <v>0</v>
      </c>
      <c r="E143" s="35"/>
      <c r="F143" s="35"/>
      <c r="G143" s="35">
        <f t="shared" si="27"/>
        <v>0</v>
      </c>
    </row>
    <row r="144" spans="1:7" x14ac:dyDescent="0.2">
      <c r="A144" s="32">
        <v>329</v>
      </c>
      <c r="B144" s="33">
        <v>12</v>
      </c>
      <c r="C144" s="34" t="s">
        <v>30</v>
      </c>
      <c r="D144" s="35">
        <v>2505</v>
      </c>
      <c r="E144" s="35"/>
      <c r="F144" s="35"/>
      <c r="G144" s="35">
        <f t="shared" si="27"/>
        <v>2505</v>
      </c>
    </row>
    <row r="145" spans="1:7" x14ac:dyDescent="0.2">
      <c r="A145" s="32">
        <v>329</v>
      </c>
      <c r="B145" s="33">
        <v>559</v>
      </c>
      <c r="C145" s="34" t="s">
        <v>30</v>
      </c>
      <c r="D145" s="35">
        <v>21784</v>
      </c>
      <c r="E145" s="35"/>
      <c r="F145" s="35"/>
      <c r="G145" s="35">
        <f t="shared" si="27"/>
        <v>21784</v>
      </c>
    </row>
    <row r="146" spans="1:7" x14ac:dyDescent="0.2">
      <c r="A146" s="36" t="s">
        <v>31</v>
      </c>
      <c r="B146" s="37"/>
      <c r="C146" s="38" t="s">
        <v>32</v>
      </c>
      <c r="D146" s="39">
        <f>SUM(D147:D148)</f>
        <v>3785</v>
      </c>
      <c r="E146" s="39">
        <f>SUM(E147:E148)</f>
        <v>0</v>
      </c>
      <c r="F146" s="39">
        <f>SUM(F147:F148)</f>
        <v>0</v>
      </c>
      <c r="G146" s="39">
        <f>SUM(G147:G148)</f>
        <v>3785</v>
      </c>
    </row>
    <row r="147" spans="1:7" x14ac:dyDescent="0.2">
      <c r="A147" s="32" t="s">
        <v>33</v>
      </c>
      <c r="B147" s="33">
        <v>11</v>
      </c>
      <c r="C147" s="34" t="s">
        <v>34</v>
      </c>
      <c r="D147" s="35">
        <v>1285</v>
      </c>
      <c r="E147" s="35"/>
      <c r="F147" s="35"/>
      <c r="G147" s="35">
        <f t="shared" ref="G147:G148" si="28">D147-E147+F147</f>
        <v>1285</v>
      </c>
    </row>
    <row r="148" spans="1:7" x14ac:dyDescent="0.2">
      <c r="A148" s="32" t="s">
        <v>33</v>
      </c>
      <c r="B148" s="33">
        <v>51</v>
      </c>
      <c r="C148" s="34" t="s">
        <v>34</v>
      </c>
      <c r="D148" s="35">
        <v>2500</v>
      </c>
      <c r="E148" s="35"/>
      <c r="F148" s="35"/>
      <c r="G148" s="35">
        <f t="shared" si="28"/>
        <v>2500</v>
      </c>
    </row>
    <row r="149" spans="1:7" ht="22.5" x14ac:dyDescent="0.2">
      <c r="A149" s="49" t="s">
        <v>53</v>
      </c>
      <c r="B149" s="37"/>
      <c r="C149" s="38" t="s">
        <v>54</v>
      </c>
      <c r="D149" s="39">
        <f>SUM(D150:D152)</f>
        <v>506055</v>
      </c>
      <c r="E149" s="39">
        <f>SUM(E150:E152)</f>
        <v>506055</v>
      </c>
      <c r="F149" s="39">
        <f>SUM(F150:F152)</f>
        <v>0</v>
      </c>
      <c r="G149" s="39">
        <f>SUM(G150:G152)</f>
        <v>0</v>
      </c>
    </row>
    <row r="150" spans="1:7" hidden="1" x14ac:dyDescent="0.2">
      <c r="A150" s="32" t="s">
        <v>55</v>
      </c>
      <c r="B150" s="33">
        <v>11</v>
      </c>
      <c r="C150" s="34" t="s">
        <v>56</v>
      </c>
      <c r="D150" s="35">
        <v>0</v>
      </c>
      <c r="E150" s="35"/>
      <c r="F150" s="35"/>
      <c r="G150" s="35">
        <f t="shared" ref="G150:G152" si="29">D150-E150+F150</f>
        <v>0</v>
      </c>
    </row>
    <row r="151" spans="1:7" x14ac:dyDescent="0.2">
      <c r="A151" s="32">
        <v>412</v>
      </c>
      <c r="B151" s="33">
        <v>12</v>
      </c>
      <c r="C151" s="34" t="s">
        <v>56</v>
      </c>
      <c r="D151" s="35">
        <v>25303</v>
      </c>
      <c r="E151" s="35">
        <v>25303</v>
      </c>
      <c r="F151" s="35"/>
      <c r="G151" s="35">
        <f t="shared" si="29"/>
        <v>0</v>
      </c>
    </row>
    <row r="152" spans="1:7" x14ac:dyDescent="0.2">
      <c r="A152" s="32" t="s">
        <v>55</v>
      </c>
      <c r="B152" s="33">
        <v>559</v>
      </c>
      <c r="C152" s="34" t="s">
        <v>56</v>
      </c>
      <c r="D152" s="35">
        <v>480752</v>
      </c>
      <c r="E152" s="35">
        <v>480752</v>
      </c>
      <c r="F152" s="35"/>
      <c r="G152" s="35">
        <f t="shared" si="29"/>
        <v>0</v>
      </c>
    </row>
    <row r="153" spans="1:7" ht="22.5" x14ac:dyDescent="0.2">
      <c r="A153" s="36" t="s">
        <v>37</v>
      </c>
      <c r="B153" s="37"/>
      <c r="C153" s="38" t="s">
        <v>38</v>
      </c>
      <c r="D153" s="39">
        <f>SUM(D154:D161)</f>
        <v>798398</v>
      </c>
      <c r="E153" s="39">
        <f>SUM(E154:E161)</f>
        <v>268224</v>
      </c>
      <c r="F153" s="39">
        <f>SUM(F154:F161)</f>
        <v>0</v>
      </c>
      <c r="G153" s="39">
        <f>SUM(G154:G161)</f>
        <v>530174</v>
      </c>
    </row>
    <row r="154" spans="1:7" hidden="1" x14ac:dyDescent="0.2">
      <c r="A154" s="32" t="s">
        <v>39</v>
      </c>
      <c r="B154" s="33">
        <v>11</v>
      </c>
      <c r="C154" s="34" t="s">
        <v>40</v>
      </c>
      <c r="D154" s="35">
        <v>0</v>
      </c>
      <c r="E154" s="35"/>
      <c r="F154" s="35"/>
      <c r="G154" s="35">
        <f t="shared" ref="G154:G161" si="30">D154-E154+F154</f>
        <v>0</v>
      </c>
    </row>
    <row r="155" spans="1:7" x14ac:dyDescent="0.2">
      <c r="A155" s="32" t="s">
        <v>39</v>
      </c>
      <c r="B155" s="33">
        <v>12</v>
      </c>
      <c r="C155" s="34" t="s">
        <v>40</v>
      </c>
      <c r="D155" s="35">
        <v>8455</v>
      </c>
      <c r="E155" s="35"/>
      <c r="F155" s="35"/>
      <c r="G155" s="35">
        <f t="shared" si="30"/>
        <v>8455</v>
      </c>
    </row>
    <row r="156" spans="1:7" hidden="1" x14ac:dyDescent="0.2">
      <c r="A156" s="32" t="s">
        <v>39</v>
      </c>
      <c r="B156" s="33">
        <v>51</v>
      </c>
      <c r="C156" s="34" t="s">
        <v>40</v>
      </c>
      <c r="D156" s="35">
        <v>0</v>
      </c>
      <c r="E156" s="35"/>
      <c r="F156" s="35"/>
      <c r="G156" s="35">
        <f t="shared" si="30"/>
        <v>0</v>
      </c>
    </row>
    <row r="157" spans="1:7" x14ac:dyDescent="0.2">
      <c r="A157" s="32" t="s">
        <v>39</v>
      </c>
      <c r="B157" s="33">
        <v>559</v>
      </c>
      <c r="C157" s="34" t="s">
        <v>40</v>
      </c>
      <c r="D157" s="35">
        <v>60086</v>
      </c>
      <c r="E157" s="35"/>
      <c r="F157" s="35"/>
      <c r="G157" s="35">
        <f t="shared" si="30"/>
        <v>60086</v>
      </c>
    </row>
    <row r="158" spans="1:7" x14ac:dyDescent="0.2">
      <c r="A158" s="32" t="s">
        <v>57</v>
      </c>
      <c r="B158" s="33">
        <v>11</v>
      </c>
      <c r="C158" s="34" t="s">
        <v>58</v>
      </c>
      <c r="D158" s="35">
        <v>80025</v>
      </c>
      <c r="E158" s="35"/>
      <c r="F158" s="35"/>
      <c r="G158" s="35">
        <f t="shared" si="30"/>
        <v>80025</v>
      </c>
    </row>
    <row r="159" spans="1:7" x14ac:dyDescent="0.2">
      <c r="A159" s="44">
        <v>426</v>
      </c>
      <c r="B159" s="45">
        <v>12</v>
      </c>
      <c r="C159" s="46" t="s">
        <v>58</v>
      </c>
      <c r="D159" s="47">
        <v>58143</v>
      </c>
      <c r="E159" s="47">
        <v>36234</v>
      </c>
      <c r="F159" s="47"/>
      <c r="G159" s="35">
        <f t="shared" si="30"/>
        <v>21909</v>
      </c>
    </row>
    <row r="160" spans="1:7" hidden="1" x14ac:dyDescent="0.2">
      <c r="A160" s="44">
        <v>426</v>
      </c>
      <c r="B160" s="45">
        <v>51</v>
      </c>
      <c r="C160" s="46" t="s">
        <v>58</v>
      </c>
      <c r="D160" s="47">
        <v>0</v>
      </c>
      <c r="E160" s="47"/>
      <c r="F160" s="47"/>
      <c r="G160" s="35">
        <f t="shared" si="30"/>
        <v>0</v>
      </c>
    </row>
    <row r="161" spans="1:7" x14ac:dyDescent="0.2">
      <c r="A161" s="44">
        <v>426</v>
      </c>
      <c r="B161" s="45">
        <v>559</v>
      </c>
      <c r="C161" s="46" t="s">
        <v>58</v>
      </c>
      <c r="D161" s="47">
        <v>591689</v>
      </c>
      <c r="E161" s="47">
        <v>231990</v>
      </c>
      <c r="F161" s="47"/>
      <c r="G161" s="35">
        <f t="shared" si="30"/>
        <v>359699</v>
      </c>
    </row>
    <row r="162" spans="1:7" ht="22.5" x14ac:dyDescent="0.2">
      <c r="A162" s="36">
        <v>45</v>
      </c>
      <c r="B162" s="37"/>
      <c r="C162" s="38" t="s">
        <v>59</v>
      </c>
      <c r="D162" s="39">
        <f>SUM(D163:D165)</f>
        <v>794030</v>
      </c>
      <c r="E162" s="39">
        <f>SUM(E163:E165)</f>
        <v>0</v>
      </c>
      <c r="F162" s="39">
        <f>SUM(F163:F165)</f>
        <v>218418</v>
      </c>
      <c r="G162" s="39">
        <f>SUM(G163:G165)</f>
        <v>1012448</v>
      </c>
    </row>
    <row r="163" spans="1:7" x14ac:dyDescent="0.2">
      <c r="A163" s="32">
        <v>454</v>
      </c>
      <c r="B163" s="33">
        <v>11</v>
      </c>
      <c r="C163" s="34" t="s">
        <v>77</v>
      </c>
      <c r="D163" s="35">
        <v>41504</v>
      </c>
      <c r="E163" s="35"/>
      <c r="F163" s="35">
        <v>44308</v>
      </c>
      <c r="G163" s="35">
        <f t="shared" ref="G163:G165" si="31">D163-E163+F163</f>
        <v>85812</v>
      </c>
    </row>
    <row r="164" spans="1:7" x14ac:dyDescent="0.2">
      <c r="A164" s="32">
        <v>454</v>
      </c>
      <c r="B164" s="33">
        <v>12</v>
      </c>
      <c r="C164" s="34" t="s">
        <v>77</v>
      </c>
      <c r="D164" s="35">
        <v>186063</v>
      </c>
      <c r="E164" s="35"/>
      <c r="F164" s="35">
        <v>17411</v>
      </c>
      <c r="G164" s="35">
        <f t="shared" si="31"/>
        <v>203474</v>
      </c>
    </row>
    <row r="165" spans="1:7" ht="13.5" thickBot="1" x14ac:dyDescent="0.25">
      <c r="A165" s="32">
        <v>454</v>
      </c>
      <c r="B165" s="33">
        <v>559</v>
      </c>
      <c r="C165" s="34" t="s">
        <v>77</v>
      </c>
      <c r="D165" s="35">
        <v>566463</v>
      </c>
      <c r="E165" s="35"/>
      <c r="F165" s="35">
        <v>156699</v>
      </c>
      <c r="G165" s="35">
        <f t="shared" si="31"/>
        <v>723162</v>
      </c>
    </row>
    <row r="166" spans="1:7" ht="63.75" hidden="1" thickBot="1" x14ac:dyDescent="0.25">
      <c r="A166" s="24" t="s">
        <v>84</v>
      </c>
      <c r="B166" s="40"/>
      <c r="C166" s="26" t="s">
        <v>85</v>
      </c>
      <c r="D166" s="27">
        <f>D167</f>
        <v>0</v>
      </c>
      <c r="E166" s="27">
        <f>E167</f>
        <v>0</v>
      </c>
      <c r="F166" s="27">
        <f>F167</f>
        <v>0</v>
      </c>
      <c r="G166" s="41">
        <f>G167</f>
        <v>0</v>
      </c>
    </row>
    <row r="167" spans="1:7" hidden="1" x14ac:dyDescent="0.2">
      <c r="A167" s="28" t="s">
        <v>20</v>
      </c>
      <c r="B167" s="42"/>
      <c r="C167" s="30" t="s">
        <v>21</v>
      </c>
      <c r="D167" s="31">
        <f>SUM(D168:D169)</f>
        <v>0</v>
      </c>
      <c r="E167" s="31">
        <f>SUM(E168:E169)</f>
        <v>0</v>
      </c>
      <c r="F167" s="31">
        <f>SUM(F168:F169)</f>
        <v>0</v>
      </c>
      <c r="G167" s="31">
        <f>SUM(G168:G169)</f>
        <v>0</v>
      </c>
    </row>
    <row r="168" spans="1:7" hidden="1" x14ac:dyDescent="0.2">
      <c r="A168" s="32" t="s">
        <v>26</v>
      </c>
      <c r="B168" s="33">
        <v>12</v>
      </c>
      <c r="C168" s="34" t="s">
        <v>27</v>
      </c>
      <c r="D168" s="35">
        <v>0</v>
      </c>
      <c r="E168" s="35">
        <v>0</v>
      </c>
      <c r="F168" s="35">
        <v>0</v>
      </c>
      <c r="G168" s="35">
        <f t="shared" ref="G168:G169" si="32">D168-E168+F168</f>
        <v>0</v>
      </c>
    </row>
    <row r="169" spans="1:7" ht="13.5" hidden="1" thickBot="1" x14ac:dyDescent="0.25">
      <c r="A169" s="44" t="s">
        <v>26</v>
      </c>
      <c r="B169" s="45">
        <v>51</v>
      </c>
      <c r="C169" s="46" t="s">
        <v>27</v>
      </c>
      <c r="D169" s="47">
        <v>0</v>
      </c>
      <c r="E169" s="47">
        <v>0</v>
      </c>
      <c r="F169" s="47">
        <v>0</v>
      </c>
      <c r="G169" s="35">
        <f t="shared" si="32"/>
        <v>0</v>
      </c>
    </row>
    <row r="170" spans="1:7" ht="21.75" thickBot="1" x14ac:dyDescent="0.25">
      <c r="A170" s="53" t="s">
        <v>86</v>
      </c>
      <c r="B170" s="40"/>
      <c r="C170" s="50" t="s">
        <v>87</v>
      </c>
      <c r="D170" s="51">
        <f>D171+D180+D187+D190+D195</f>
        <v>547162</v>
      </c>
      <c r="E170" s="51">
        <f>E171+E180+E187+E190+E195</f>
        <v>0</v>
      </c>
      <c r="F170" s="51">
        <f>F171+F180+F187+F190+F195</f>
        <v>0</v>
      </c>
      <c r="G170" s="51">
        <f>G171+G180+G187+G190+G195</f>
        <v>547162</v>
      </c>
    </row>
    <row r="171" spans="1:7" x14ac:dyDescent="0.2">
      <c r="A171" s="52">
        <v>31</v>
      </c>
      <c r="B171" s="42"/>
      <c r="C171" s="30" t="s">
        <v>13</v>
      </c>
      <c r="D171" s="31">
        <f>SUM(D172:D179)</f>
        <v>433284</v>
      </c>
      <c r="E171" s="31">
        <f>SUM(E172:E179)</f>
        <v>0</v>
      </c>
      <c r="F171" s="31">
        <f>SUM(F172:F179)</f>
        <v>0</v>
      </c>
      <c r="G171" s="31">
        <f>SUM(G172:G179)</f>
        <v>433284</v>
      </c>
    </row>
    <row r="172" spans="1:7" hidden="1" x14ac:dyDescent="0.2">
      <c r="A172" s="32">
        <v>311</v>
      </c>
      <c r="B172" s="33">
        <v>11</v>
      </c>
      <c r="C172" s="34" t="s">
        <v>88</v>
      </c>
      <c r="D172" s="35">
        <v>0</v>
      </c>
      <c r="E172" s="35"/>
      <c r="F172" s="35"/>
      <c r="G172" s="35">
        <f t="shared" ref="G172:G179" si="33">D172-E172+F172</f>
        <v>0</v>
      </c>
    </row>
    <row r="173" spans="1:7" x14ac:dyDescent="0.2">
      <c r="A173" s="32">
        <v>311</v>
      </c>
      <c r="B173" s="33">
        <v>12</v>
      </c>
      <c r="C173" s="34" t="s">
        <v>88</v>
      </c>
      <c r="D173" s="35">
        <v>55788</v>
      </c>
      <c r="E173" s="35"/>
      <c r="F173" s="35"/>
      <c r="G173" s="35">
        <f t="shared" si="33"/>
        <v>55788</v>
      </c>
    </row>
    <row r="174" spans="1:7" x14ac:dyDescent="0.2">
      <c r="A174" s="32">
        <v>311</v>
      </c>
      <c r="B174" s="33" t="s">
        <v>89</v>
      </c>
      <c r="C174" s="34" t="s">
        <v>88</v>
      </c>
      <c r="D174" s="35">
        <v>316130</v>
      </c>
      <c r="E174" s="35"/>
      <c r="F174" s="35"/>
      <c r="G174" s="35">
        <f t="shared" si="33"/>
        <v>316130</v>
      </c>
    </row>
    <row r="175" spans="1:7" hidden="1" x14ac:dyDescent="0.2">
      <c r="A175" s="32">
        <v>312</v>
      </c>
      <c r="B175" s="33">
        <v>12</v>
      </c>
      <c r="C175" s="34" t="s">
        <v>17</v>
      </c>
      <c r="D175" s="35">
        <v>0</v>
      </c>
      <c r="E175" s="35"/>
      <c r="F175" s="35"/>
      <c r="G175" s="35">
        <f t="shared" si="33"/>
        <v>0</v>
      </c>
    </row>
    <row r="176" spans="1:7" hidden="1" x14ac:dyDescent="0.2">
      <c r="A176" s="32">
        <v>312</v>
      </c>
      <c r="B176" s="33">
        <v>561</v>
      </c>
      <c r="C176" s="34" t="s">
        <v>17</v>
      </c>
      <c r="D176" s="35">
        <v>0</v>
      </c>
      <c r="E176" s="35"/>
      <c r="F176" s="35"/>
      <c r="G176" s="35">
        <f t="shared" si="33"/>
        <v>0</v>
      </c>
    </row>
    <row r="177" spans="1:7" hidden="1" x14ac:dyDescent="0.2">
      <c r="A177" s="32">
        <v>313</v>
      </c>
      <c r="B177" s="33">
        <v>11</v>
      </c>
      <c r="C177" s="34" t="s">
        <v>19</v>
      </c>
      <c r="D177" s="35">
        <v>0</v>
      </c>
      <c r="E177" s="35"/>
      <c r="F177" s="35"/>
      <c r="G177" s="35">
        <f t="shared" si="33"/>
        <v>0</v>
      </c>
    </row>
    <row r="178" spans="1:7" x14ac:dyDescent="0.2">
      <c r="A178" s="32">
        <v>313</v>
      </c>
      <c r="B178" s="33">
        <v>12</v>
      </c>
      <c r="C178" s="34" t="s">
        <v>19</v>
      </c>
      <c r="D178" s="35">
        <v>9205</v>
      </c>
      <c r="E178" s="35"/>
      <c r="F178" s="35"/>
      <c r="G178" s="35">
        <f t="shared" si="33"/>
        <v>9205</v>
      </c>
    </row>
    <row r="179" spans="1:7" x14ac:dyDescent="0.2">
      <c r="A179" s="32">
        <v>313</v>
      </c>
      <c r="B179" s="33" t="s">
        <v>89</v>
      </c>
      <c r="C179" s="34" t="s">
        <v>19</v>
      </c>
      <c r="D179" s="35">
        <v>52161</v>
      </c>
      <c r="E179" s="35"/>
      <c r="F179" s="35"/>
      <c r="G179" s="35">
        <f t="shared" si="33"/>
        <v>52161</v>
      </c>
    </row>
    <row r="180" spans="1:7" x14ac:dyDescent="0.2">
      <c r="A180" s="49">
        <v>32</v>
      </c>
      <c r="B180" s="37"/>
      <c r="C180" s="38" t="s">
        <v>21</v>
      </c>
      <c r="D180" s="39">
        <f>SUM(D181:D186)</f>
        <v>113878</v>
      </c>
      <c r="E180" s="39">
        <f>SUM(E181:E186)</f>
        <v>0</v>
      </c>
      <c r="F180" s="39">
        <f>SUM(F181:F186)</f>
        <v>0</v>
      </c>
      <c r="G180" s="39">
        <f>SUM(G181:G186)</f>
        <v>113878</v>
      </c>
    </row>
    <row r="181" spans="1:7" x14ac:dyDescent="0.2">
      <c r="A181" s="32">
        <v>321</v>
      </c>
      <c r="B181" s="33">
        <v>12</v>
      </c>
      <c r="C181" s="34" t="s">
        <v>23</v>
      </c>
      <c r="D181" s="35">
        <v>5070</v>
      </c>
      <c r="E181" s="35"/>
      <c r="F181" s="35"/>
      <c r="G181" s="35">
        <f t="shared" ref="G181:G186" si="34">D181-E181+F181</f>
        <v>5070</v>
      </c>
    </row>
    <row r="182" spans="1:7" x14ac:dyDescent="0.2">
      <c r="A182" s="32">
        <v>321</v>
      </c>
      <c r="B182" s="33" t="s">
        <v>89</v>
      </c>
      <c r="C182" s="34" t="s">
        <v>23</v>
      </c>
      <c r="D182" s="35">
        <v>28728</v>
      </c>
      <c r="E182" s="35"/>
      <c r="F182" s="35"/>
      <c r="G182" s="35">
        <f t="shared" si="34"/>
        <v>28728</v>
      </c>
    </row>
    <row r="183" spans="1:7" x14ac:dyDescent="0.2">
      <c r="A183" s="32">
        <v>323</v>
      </c>
      <c r="B183" s="33">
        <v>12</v>
      </c>
      <c r="C183" s="34" t="s">
        <v>27</v>
      </c>
      <c r="D183" s="35">
        <v>12012</v>
      </c>
      <c r="E183" s="35"/>
      <c r="F183" s="35"/>
      <c r="G183" s="35">
        <f t="shared" si="34"/>
        <v>12012</v>
      </c>
    </row>
    <row r="184" spans="1:7" ht="13.5" thickBot="1" x14ac:dyDescent="0.25">
      <c r="A184" s="32">
        <v>323</v>
      </c>
      <c r="B184" s="33" t="s">
        <v>89</v>
      </c>
      <c r="C184" s="34" t="s">
        <v>27</v>
      </c>
      <c r="D184" s="35">
        <v>68068</v>
      </c>
      <c r="E184" s="35"/>
      <c r="F184" s="35"/>
      <c r="G184" s="35">
        <f t="shared" si="34"/>
        <v>68068</v>
      </c>
    </row>
    <row r="185" spans="1:7" hidden="1" x14ac:dyDescent="0.2">
      <c r="A185" s="32">
        <v>329</v>
      </c>
      <c r="B185" s="33">
        <v>12</v>
      </c>
      <c r="C185" s="34" t="s">
        <v>30</v>
      </c>
      <c r="D185" s="35">
        <v>0</v>
      </c>
      <c r="E185" s="35"/>
      <c r="F185" s="35"/>
      <c r="G185" s="35">
        <f t="shared" si="34"/>
        <v>0</v>
      </c>
    </row>
    <row r="186" spans="1:7" hidden="1" x14ac:dyDescent="0.2">
      <c r="A186" s="32">
        <v>329</v>
      </c>
      <c r="B186" s="33">
        <v>561</v>
      </c>
      <c r="C186" s="34" t="s">
        <v>30</v>
      </c>
      <c r="D186" s="35">
        <v>0</v>
      </c>
      <c r="E186" s="35"/>
      <c r="F186" s="35"/>
      <c r="G186" s="35">
        <f t="shared" si="34"/>
        <v>0</v>
      </c>
    </row>
    <row r="187" spans="1:7" ht="22.5" hidden="1" x14ac:dyDescent="0.2">
      <c r="A187" s="49" t="s">
        <v>53</v>
      </c>
      <c r="B187" s="37"/>
      <c r="C187" s="38" t="s">
        <v>54</v>
      </c>
      <c r="D187" s="39">
        <f>SUM(D188:D189)</f>
        <v>0</v>
      </c>
      <c r="E187" s="39">
        <f>SUM(E188:E189)</f>
        <v>0</v>
      </c>
      <c r="F187" s="39">
        <f>SUM(F188:F189)</f>
        <v>0</v>
      </c>
      <c r="G187" s="39">
        <f>SUM(G188:G189)</f>
        <v>0</v>
      </c>
    </row>
    <row r="188" spans="1:7" hidden="1" x14ac:dyDescent="0.2">
      <c r="A188" s="32" t="s">
        <v>55</v>
      </c>
      <c r="B188" s="33">
        <v>12</v>
      </c>
      <c r="C188" s="34" t="s">
        <v>56</v>
      </c>
      <c r="D188" s="35">
        <v>0</v>
      </c>
      <c r="E188" s="35"/>
      <c r="F188" s="35"/>
      <c r="G188" s="35">
        <f t="shared" ref="G188:G189" si="35">D188-E188+F188</f>
        <v>0</v>
      </c>
    </row>
    <row r="189" spans="1:7" hidden="1" x14ac:dyDescent="0.2">
      <c r="A189" s="32">
        <v>412</v>
      </c>
      <c r="B189" s="33">
        <v>561</v>
      </c>
      <c r="C189" s="34" t="s">
        <v>56</v>
      </c>
      <c r="D189" s="35">
        <v>0</v>
      </c>
      <c r="E189" s="35"/>
      <c r="F189" s="35"/>
      <c r="G189" s="35">
        <f t="shared" si="35"/>
        <v>0</v>
      </c>
    </row>
    <row r="190" spans="1:7" ht="22.5" hidden="1" x14ac:dyDescent="0.2">
      <c r="A190" s="49">
        <v>42</v>
      </c>
      <c r="B190" s="37"/>
      <c r="C190" s="38" t="s">
        <v>38</v>
      </c>
      <c r="D190" s="39">
        <f>SUM(D191:D194)</f>
        <v>0</v>
      </c>
      <c r="E190" s="39">
        <f>SUM(E191:E194)</f>
        <v>0</v>
      </c>
      <c r="F190" s="39">
        <f>SUM(F191:F194)</f>
        <v>0</v>
      </c>
      <c r="G190" s="39">
        <f>SUM(G191:G194)</f>
        <v>0</v>
      </c>
    </row>
    <row r="191" spans="1:7" hidden="1" x14ac:dyDescent="0.2">
      <c r="A191" s="32" t="s">
        <v>39</v>
      </c>
      <c r="B191" s="33">
        <v>12</v>
      </c>
      <c r="C191" s="34" t="s">
        <v>40</v>
      </c>
      <c r="D191" s="35">
        <v>0</v>
      </c>
      <c r="E191" s="35"/>
      <c r="F191" s="35"/>
      <c r="G191" s="35">
        <f t="shared" ref="G191:G194" si="36">D191-E191+F191</f>
        <v>0</v>
      </c>
    </row>
    <row r="192" spans="1:7" hidden="1" x14ac:dyDescent="0.2">
      <c r="A192" s="32" t="s">
        <v>39</v>
      </c>
      <c r="B192" s="33">
        <v>561</v>
      </c>
      <c r="C192" s="34" t="s">
        <v>40</v>
      </c>
      <c r="D192" s="35">
        <v>0</v>
      </c>
      <c r="E192" s="35"/>
      <c r="F192" s="35"/>
      <c r="G192" s="35">
        <f t="shared" si="36"/>
        <v>0</v>
      </c>
    </row>
    <row r="193" spans="1:7" hidden="1" x14ac:dyDescent="0.2">
      <c r="A193" s="32">
        <v>426</v>
      </c>
      <c r="B193" s="33">
        <v>12</v>
      </c>
      <c r="C193" s="34" t="s">
        <v>58</v>
      </c>
      <c r="D193" s="35">
        <v>0</v>
      </c>
      <c r="E193" s="35"/>
      <c r="F193" s="35"/>
      <c r="G193" s="35">
        <f t="shared" si="36"/>
        <v>0</v>
      </c>
    </row>
    <row r="194" spans="1:7" hidden="1" x14ac:dyDescent="0.2">
      <c r="A194" s="44">
        <v>426</v>
      </c>
      <c r="B194" s="33" t="s">
        <v>89</v>
      </c>
      <c r="C194" s="46" t="s">
        <v>58</v>
      </c>
      <c r="D194" s="47">
        <v>0</v>
      </c>
      <c r="E194" s="47"/>
      <c r="F194" s="47"/>
      <c r="G194" s="35">
        <f t="shared" si="36"/>
        <v>0</v>
      </c>
    </row>
    <row r="195" spans="1:7" ht="22.5" hidden="1" x14ac:dyDescent="0.2">
      <c r="A195" s="36">
        <v>45</v>
      </c>
      <c r="B195" s="37"/>
      <c r="C195" s="38" t="s">
        <v>59</v>
      </c>
      <c r="D195" s="39">
        <f>SUM(D196:D199)</f>
        <v>0</v>
      </c>
      <c r="E195" s="39">
        <f>SUM(E196:E199)</f>
        <v>0</v>
      </c>
      <c r="F195" s="39">
        <f>SUM(F196:F199)</f>
        <v>0</v>
      </c>
      <c r="G195" s="39">
        <f>SUM(G196:G199)</f>
        <v>0</v>
      </c>
    </row>
    <row r="196" spans="1:7" hidden="1" x14ac:dyDescent="0.2">
      <c r="A196" s="32">
        <v>451</v>
      </c>
      <c r="B196" s="33">
        <v>12</v>
      </c>
      <c r="C196" s="34" t="s">
        <v>60</v>
      </c>
      <c r="D196" s="35">
        <v>0</v>
      </c>
      <c r="E196" s="35"/>
      <c r="F196" s="35"/>
      <c r="G196" s="35">
        <f t="shared" ref="G196:G199" si="37">D196-E196+F196</f>
        <v>0</v>
      </c>
    </row>
    <row r="197" spans="1:7" hidden="1" x14ac:dyDescent="0.2">
      <c r="A197" s="32">
        <v>451</v>
      </c>
      <c r="B197" s="33">
        <v>561</v>
      </c>
      <c r="C197" s="34" t="s">
        <v>60</v>
      </c>
      <c r="D197" s="35">
        <v>0</v>
      </c>
      <c r="E197" s="35"/>
      <c r="F197" s="35"/>
      <c r="G197" s="35">
        <f t="shared" si="37"/>
        <v>0</v>
      </c>
    </row>
    <row r="198" spans="1:7" hidden="1" x14ac:dyDescent="0.2">
      <c r="A198" s="32">
        <v>454</v>
      </c>
      <c r="B198" s="33">
        <v>12</v>
      </c>
      <c r="C198" s="34" t="s">
        <v>77</v>
      </c>
      <c r="D198" s="35">
        <v>0</v>
      </c>
      <c r="E198" s="35"/>
      <c r="F198" s="35"/>
      <c r="G198" s="35">
        <f t="shared" si="37"/>
        <v>0</v>
      </c>
    </row>
    <row r="199" spans="1:7" ht="13.5" hidden="1" thickBot="1" x14ac:dyDescent="0.25">
      <c r="A199" s="32">
        <v>454</v>
      </c>
      <c r="B199" s="33">
        <v>561</v>
      </c>
      <c r="C199" s="34" t="s">
        <v>77</v>
      </c>
      <c r="D199" s="35">
        <v>0</v>
      </c>
      <c r="E199" s="35"/>
      <c r="F199" s="35"/>
      <c r="G199" s="35">
        <f t="shared" si="37"/>
        <v>0</v>
      </c>
    </row>
    <row r="200" spans="1:7" s="56" customFormat="1" ht="42.75" thickBot="1" x14ac:dyDescent="0.25">
      <c r="A200" s="53" t="s">
        <v>90</v>
      </c>
      <c r="B200" s="54"/>
      <c r="C200" s="50" t="s">
        <v>91</v>
      </c>
      <c r="D200" s="55">
        <f>D201</f>
        <v>514926</v>
      </c>
      <c r="E200" s="55">
        <f t="shared" ref="E200:G200" si="38">E201</f>
        <v>0</v>
      </c>
      <c r="F200" s="55">
        <f t="shared" si="38"/>
        <v>0</v>
      </c>
      <c r="G200" s="55">
        <f t="shared" si="38"/>
        <v>514926</v>
      </c>
    </row>
    <row r="201" spans="1:7" s="56" customFormat="1" x14ac:dyDescent="0.2">
      <c r="A201" s="52">
        <v>32</v>
      </c>
      <c r="B201" s="57"/>
      <c r="C201" s="30" t="s">
        <v>21</v>
      </c>
      <c r="D201" s="31">
        <f>SUM(D202:D203)</f>
        <v>514926</v>
      </c>
      <c r="E201" s="31">
        <f t="shared" ref="E201:G201" si="39">SUM(E202:E203)</f>
        <v>0</v>
      </c>
      <c r="F201" s="31">
        <f t="shared" si="39"/>
        <v>0</v>
      </c>
      <c r="G201" s="31">
        <f t="shared" si="39"/>
        <v>514926</v>
      </c>
    </row>
    <row r="202" spans="1:7" s="56" customFormat="1" x14ac:dyDescent="0.2">
      <c r="A202" s="44">
        <v>323</v>
      </c>
      <c r="B202" s="58">
        <v>12</v>
      </c>
      <c r="C202" s="59" t="s">
        <v>27</v>
      </c>
      <c r="D202" s="60">
        <v>51493</v>
      </c>
      <c r="E202" s="60"/>
      <c r="F202" s="60"/>
      <c r="G202" s="35">
        <f t="shared" ref="G202:G203" si="40">D202-E202+F202</f>
        <v>51493</v>
      </c>
    </row>
    <row r="203" spans="1:7" s="56" customFormat="1" ht="13.5" thickBot="1" x14ac:dyDescent="0.25">
      <c r="A203" s="44">
        <v>323</v>
      </c>
      <c r="B203" s="58">
        <v>51</v>
      </c>
      <c r="C203" s="59" t="s">
        <v>27</v>
      </c>
      <c r="D203" s="60">
        <v>463433</v>
      </c>
      <c r="E203" s="60"/>
      <c r="F203" s="60"/>
      <c r="G203" s="35">
        <f t="shared" si="40"/>
        <v>463433</v>
      </c>
    </row>
    <row r="204" spans="1:7" ht="13.5" thickBot="1" x14ac:dyDescent="0.25">
      <c r="A204" s="48" t="s">
        <v>92</v>
      </c>
      <c r="B204" s="40"/>
      <c r="C204" s="26" t="s">
        <v>93</v>
      </c>
      <c r="D204" s="27">
        <f>D205+D208+D213+D215</f>
        <v>8047449</v>
      </c>
      <c r="E204" s="27">
        <f t="shared" ref="E204:G204" si="41">E205+E208+E213+E215</f>
        <v>0</v>
      </c>
      <c r="F204" s="27">
        <f t="shared" si="41"/>
        <v>0</v>
      </c>
      <c r="G204" s="27">
        <f t="shared" si="41"/>
        <v>8047449</v>
      </c>
    </row>
    <row r="205" spans="1:7" x14ac:dyDescent="0.2">
      <c r="A205" s="28" t="s">
        <v>12</v>
      </c>
      <c r="B205" s="42"/>
      <c r="C205" s="30" t="s">
        <v>13</v>
      </c>
      <c r="D205" s="31">
        <f>SUM(D206:D207)</f>
        <v>393871</v>
      </c>
      <c r="E205" s="31">
        <f>SUM(E206:E207)</f>
        <v>0</v>
      </c>
      <c r="F205" s="31">
        <f>SUM(F206:F207)</f>
        <v>0</v>
      </c>
      <c r="G205" s="31">
        <f>SUM(G206:G207)</f>
        <v>393871</v>
      </c>
    </row>
    <row r="206" spans="1:7" x14ac:dyDescent="0.2">
      <c r="A206" s="32" t="s">
        <v>14</v>
      </c>
      <c r="B206" s="33">
        <v>11</v>
      </c>
      <c r="C206" s="34" t="s">
        <v>15</v>
      </c>
      <c r="D206" s="35">
        <v>337918</v>
      </c>
      <c r="E206" s="35"/>
      <c r="F206" s="35"/>
      <c r="G206" s="35">
        <f t="shared" ref="G206:G207" si="42">D206-E206+F206</f>
        <v>337918</v>
      </c>
    </row>
    <row r="207" spans="1:7" x14ac:dyDescent="0.2">
      <c r="A207" s="32">
        <v>313</v>
      </c>
      <c r="B207" s="33">
        <v>11</v>
      </c>
      <c r="C207" s="34" t="s">
        <v>19</v>
      </c>
      <c r="D207" s="35">
        <v>55953</v>
      </c>
      <c r="E207" s="35"/>
      <c r="F207" s="35"/>
      <c r="G207" s="35">
        <f t="shared" si="42"/>
        <v>55953</v>
      </c>
    </row>
    <row r="208" spans="1:7" x14ac:dyDescent="0.2">
      <c r="A208" s="49">
        <v>32</v>
      </c>
      <c r="B208" s="37"/>
      <c r="C208" s="38" t="s">
        <v>21</v>
      </c>
      <c r="D208" s="39">
        <f>SUM(D209:D212)</f>
        <v>654728</v>
      </c>
      <c r="E208" s="39">
        <f>SUM(E209:E212)</f>
        <v>0</v>
      </c>
      <c r="F208" s="39">
        <f>SUM(F209:F212)</f>
        <v>0</v>
      </c>
      <c r="G208" s="39">
        <f>SUM(G209:G212)</f>
        <v>654728</v>
      </c>
    </row>
    <row r="209" spans="1:7" x14ac:dyDescent="0.2">
      <c r="A209" s="32">
        <v>321</v>
      </c>
      <c r="B209" s="33">
        <v>11</v>
      </c>
      <c r="C209" s="34" t="s">
        <v>23</v>
      </c>
      <c r="D209" s="35">
        <v>94728</v>
      </c>
      <c r="E209" s="35"/>
      <c r="F209" s="35"/>
      <c r="G209" s="35">
        <f t="shared" ref="G209:G212" si="43">D209-E209+F209</f>
        <v>94728</v>
      </c>
    </row>
    <row r="210" spans="1:7" x14ac:dyDescent="0.2">
      <c r="A210" s="32">
        <v>322</v>
      </c>
      <c r="B210" s="33">
        <v>11</v>
      </c>
      <c r="C210" s="34" t="s">
        <v>25</v>
      </c>
      <c r="D210" s="35">
        <v>20000</v>
      </c>
      <c r="E210" s="35"/>
      <c r="F210" s="35"/>
      <c r="G210" s="35">
        <f t="shared" si="43"/>
        <v>20000</v>
      </c>
    </row>
    <row r="211" spans="1:7" x14ac:dyDescent="0.2">
      <c r="A211" s="32">
        <v>323</v>
      </c>
      <c r="B211" s="33">
        <v>11</v>
      </c>
      <c r="C211" s="34" t="s">
        <v>27</v>
      </c>
      <c r="D211" s="35">
        <v>540000</v>
      </c>
      <c r="E211" s="35"/>
      <c r="F211" s="35"/>
      <c r="G211" s="35">
        <f t="shared" si="43"/>
        <v>540000</v>
      </c>
    </row>
    <row r="212" spans="1:7" hidden="1" x14ac:dyDescent="0.2">
      <c r="A212" s="32">
        <v>329</v>
      </c>
      <c r="B212" s="33">
        <v>11</v>
      </c>
      <c r="C212" s="34" t="s">
        <v>30</v>
      </c>
      <c r="D212" s="35">
        <v>0</v>
      </c>
      <c r="E212" s="35"/>
      <c r="F212" s="35"/>
      <c r="G212" s="35">
        <f t="shared" si="43"/>
        <v>0</v>
      </c>
    </row>
    <row r="213" spans="1:7" ht="22.5" x14ac:dyDescent="0.2">
      <c r="A213" s="49">
        <v>42</v>
      </c>
      <c r="B213" s="37"/>
      <c r="C213" s="38" t="s">
        <v>38</v>
      </c>
      <c r="D213" s="39">
        <f>SUM(D214)</f>
        <v>6998850</v>
      </c>
      <c r="E213" s="39">
        <f>SUM(E214)</f>
        <v>0</v>
      </c>
      <c r="F213" s="39">
        <f>SUM(F214)</f>
        <v>0</v>
      </c>
      <c r="G213" s="39">
        <f>SUM(G214)</f>
        <v>6998850</v>
      </c>
    </row>
    <row r="214" spans="1:7" ht="13.5" thickBot="1" x14ac:dyDescent="0.25">
      <c r="A214" s="32" t="s">
        <v>39</v>
      </c>
      <c r="B214" s="33">
        <v>11</v>
      </c>
      <c r="C214" s="34" t="s">
        <v>40</v>
      </c>
      <c r="D214" s="35">
        <v>6998850</v>
      </c>
      <c r="E214" s="35"/>
      <c r="F214" s="35"/>
      <c r="G214" s="35">
        <f>D214-E214+F214</f>
        <v>6998850</v>
      </c>
    </row>
    <row r="215" spans="1:7" ht="22.5" hidden="1" x14ac:dyDescent="0.2">
      <c r="A215" s="36">
        <v>45</v>
      </c>
      <c r="B215" s="37"/>
      <c r="C215" s="38" t="s">
        <v>59</v>
      </c>
      <c r="D215" s="39">
        <f>SUM(D216:D217)</f>
        <v>0</v>
      </c>
      <c r="E215" s="39">
        <f>SUM(E216:E217)</f>
        <v>0</v>
      </c>
      <c r="F215" s="39">
        <f>SUM(F216:F217)</f>
        <v>0</v>
      </c>
      <c r="G215" s="39">
        <f>SUM(G216:G217)</f>
        <v>0</v>
      </c>
    </row>
    <row r="216" spans="1:7" hidden="1" x14ac:dyDescent="0.2">
      <c r="A216" s="32">
        <v>451</v>
      </c>
      <c r="B216" s="33">
        <v>11</v>
      </c>
      <c r="C216" s="34" t="s">
        <v>94</v>
      </c>
      <c r="D216" s="35">
        <v>0</v>
      </c>
      <c r="E216" s="35">
        <v>0</v>
      </c>
      <c r="F216" s="35">
        <v>0</v>
      </c>
      <c r="G216" s="35">
        <f t="shared" ref="G216:G217" si="44">D216-E216+F216</f>
        <v>0</v>
      </c>
    </row>
    <row r="217" spans="1:7" ht="13.5" hidden="1" thickBot="1" x14ac:dyDescent="0.25">
      <c r="A217" s="32">
        <v>454</v>
      </c>
      <c r="B217" s="33">
        <v>11</v>
      </c>
      <c r="C217" s="34" t="s">
        <v>77</v>
      </c>
      <c r="D217" s="35">
        <v>0</v>
      </c>
      <c r="E217" s="35">
        <v>0</v>
      </c>
      <c r="F217" s="35">
        <v>0</v>
      </c>
      <c r="G217" s="35">
        <f t="shared" si="44"/>
        <v>0</v>
      </c>
    </row>
    <row r="218" spans="1:7" ht="13.5" hidden="1" thickBot="1" x14ac:dyDescent="0.25">
      <c r="A218" s="24" t="s">
        <v>102</v>
      </c>
      <c r="B218" s="40"/>
      <c r="C218" s="26" t="s">
        <v>103</v>
      </c>
      <c r="D218" s="27">
        <f>D219+D221</f>
        <v>0</v>
      </c>
      <c r="E218" s="27">
        <f t="shared" ref="E218:G218" si="45">E219+E221</f>
        <v>0</v>
      </c>
      <c r="F218" s="27">
        <f t="shared" si="45"/>
        <v>0</v>
      </c>
      <c r="G218" s="27">
        <f t="shared" si="45"/>
        <v>0</v>
      </c>
    </row>
    <row r="219" spans="1:7" hidden="1" x14ac:dyDescent="0.2">
      <c r="A219" s="28" t="s">
        <v>20</v>
      </c>
      <c r="B219" s="42"/>
      <c r="C219" s="30" t="s">
        <v>21</v>
      </c>
      <c r="D219" s="31">
        <f>D220</f>
        <v>0</v>
      </c>
      <c r="E219" s="31">
        <f>E220</f>
        <v>0</v>
      </c>
      <c r="F219" s="31">
        <f>F220</f>
        <v>0</v>
      </c>
      <c r="G219" s="31">
        <f>G220</f>
        <v>0</v>
      </c>
    </row>
    <row r="220" spans="1:7" hidden="1" x14ac:dyDescent="0.2">
      <c r="A220" s="32" t="s">
        <v>26</v>
      </c>
      <c r="B220" s="33">
        <v>11</v>
      </c>
      <c r="C220" s="34" t="s">
        <v>27</v>
      </c>
      <c r="D220" s="35">
        <v>0</v>
      </c>
      <c r="E220" s="35">
        <v>0</v>
      </c>
      <c r="F220" s="35">
        <v>0</v>
      </c>
      <c r="G220" s="35">
        <f>D220-E220+F220</f>
        <v>0</v>
      </c>
    </row>
    <row r="221" spans="1:7" ht="22.5" hidden="1" x14ac:dyDescent="0.2">
      <c r="A221" s="36" t="s">
        <v>68</v>
      </c>
      <c r="B221" s="37"/>
      <c r="C221" s="38" t="s">
        <v>35</v>
      </c>
      <c r="D221" s="39">
        <f>D222</f>
        <v>0</v>
      </c>
      <c r="E221" s="39">
        <f>E222</f>
        <v>0</v>
      </c>
      <c r="F221" s="39">
        <f>F222</f>
        <v>0</v>
      </c>
      <c r="G221" s="39">
        <f>G222</f>
        <v>0</v>
      </c>
    </row>
    <row r="222" spans="1:7" ht="13.5" hidden="1" thickBot="1" x14ac:dyDescent="0.25">
      <c r="A222" s="44" t="s">
        <v>69</v>
      </c>
      <c r="B222" s="45">
        <v>11</v>
      </c>
      <c r="C222" s="46" t="s">
        <v>36</v>
      </c>
      <c r="D222" s="47">
        <v>0</v>
      </c>
      <c r="E222" s="47">
        <v>0</v>
      </c>
      <c r="F222" s="47">
        <v>0</v>
      </c>
      <c r="G222" s="35">
        <f>D222-E222+F222</f>
        <v>0</v>
      </c>
    </row>
    <row r="223" spans="1:7" ht="21.75" thickBot="1" x14ac:dyDescent="0.25">
      <c r="A223" s="48" t="s">
        <v>95</v>
      </c>
      <c r="B223" s="40"/>
      <c r="C223" s="26" t="s">
        <v>96</v>
      </c>
      <c r="D223" s="27">
        <f>D224+D228+D232</f>
        <v>97945</v>
      </c>
      <c r="E223" s="27">
        <f t="shared" ref="E223:G223" si="46">E224+E228+E232</f>
        <v>0</v>
      </c>
      <c r="F223" s="27">
        <f t="shared" si="46"/>
        <v>0</v>
      </c>
      <c r="G223" s="27">
        <f t="shared" si="46"/>
        <v>97945</v>
      </c>
    </row>
    <row r="224" spans="1:7" x14ac:dyDescent="0.2">
      <c r="A224" s="28" t="s">
        <v>12</v>
      </c>
      <c r="B224" s="29"/>
      <c r="C224" s="30" t="s">
        <v>13</v>
      </c>
      <c r="D224" s="31">
        <f>SUM(D225:D227)</f>
        <v>54000</v>
      </c>
      <c r="E224" s="31">
        <f>SUM(E225:E227)</f>
        <v>0</v>
      </c>
      <c r="F224" s="31">
        <f>SUM(F225:F227)</f>
        <v>0</v>
      </c>
      <c r="G224" s="31">
        <f>SUM(G225:G227)</f>
        <v>54000</v>
      </c>
    </row>
    <row r="225" spans="1:7" x14ac:dyDescent="0.2">
      <c r="A225" s="32" t="s">
        <v>14</v>
      </c>
      <c r="B225" s="33">
        <v>31</v>
      </c>
      <c r="C225" s="34" t="s">
        <v>15</v>
      </c>
      <c r="D225" s="35">
        <v>46352</v>
      </c>
      <c r="E225" s="35"/>
      <c r="F225" s="35"/>
      <c r="G225" s="35">
        <f t="shared" ref="G225:G227" si="47">D225-E225+F225</f>
        <v>46352</v>
      </c>
    </row>
    <row r="226" spans="1:7" hidden="1" x14ac:dyDescent="0.2">
      <c r="A226" s="32" t="s">
        <v>16</v>
      </c>
      <c r="B226" s="33">
        <v>31</v>
      </c>
      <c r="C226" s="34" t="s">
        <v>17</v>
      </c>
      <c r="D226" s="35">
        <v>0</v>
      </c>
      <c r="E226" s="35"/>
      <c r="F226" s="35"/>
      <c r="G226" s="35">
        <f t="shared" si="47"/>
        <v>0</v>
      </c>
    </row>
    <row r="227" spans="1:7" x14ac:dyDescent="0.2">
      <c r="A227" s="32" t="s">
        <v>18</v>
      </c>
      <c r="B227" s="33">
        <v>31</v>
      </c>
      <c r="C227" s="34" t="s">
        <v>19</v>
      </c>
      <c r="D227" s="35">
        <v>7648</v>
      </c>
      <c r="E227" s="35"/>
      <c r="F227" s="35"/>
      <c r="G227" s="35">
        <f t="shared" si="47"/>
        <v>7648</v>
      </c>
    </row>
    <row r="228" spans="1:7" x14ac:dyDescent="0.2">
      <c r="A228" s="49">
        <v>32</v>
      </c>
      <c r="B228" s="37"/>
      <c r="C228" s="38" t="s">
        <v>21</v>
      </c>
      <c r="D228" s="39">
        <f>SUM(D229:D231)</f>
        <v>43945</v>
      </c>
      <c r="E228" s="39">
        <f>SUM(E229:E231)</f>
        <v>0</v>
      </c>
      <c r="F228" s="39">
        <f>SUM(F229:F231)</f>
        <v>0</v>
      </c>
      <c r="G228" s="39">
        <f>SUM(G229:G231)</f>
        <v>43945</v>
      </c>
    </row>
    <row r="229" spans="1:7" ht="13.5" thickBot="1" x14ac:dyDescent="0.25">
      <c r="A229" s="32">
        <v>321</v>
      </c>
      <c r="B229" s="33">
        <v>31</v>
      </c>
      <c r="C229" s="34" t="s">
        <v>23</v>
      </c>
      <c r="D229" s="35">
        <v>43945</v>
      </c>
      <c r="E229" s="35"/>
      <c r="F229" s="35"/>
      <c r="G229" s="35">
        <f t="shared" ref="G229:G231" si="48">D229-E229+F229</f>
        <v>43945</v>
      </c>
    </row>
    <row r="230" spans="1:7" hidden="1" x14ac:dyDescent="0.2">
      <c r="A230" s="32">
        <v>323</v>
      </c>
      <c r="B230" s="33">
        <v>31</v>
      </c>
      <c r="C230" s="34" t="s">
        <v>27</v>
      </c>
      <c r="D230" s="35">
        <v>0</v>
      </c>
      <c r="E230" s="35">
        <v>0</v>
      </c>
      <c r="F230" s="35">
        <v>0</v>
      </c>
      <c r="G230" s="35">
        <f t="shared" si="48"/>
        <v>0</v>
      </c>
    </row>
    <row r="231" spans="1:7" hidden="1" x14ac:dyDescent="0.2">
      <c r="A231" s="32">
        <v>329</v>
      </c>
      <c r="B231" s="33">
        <v>31</v>
      </c>
      <c r="C231" s="34" t="s">
        <v>30</v>
      </c>
      <c r="D231" s="35">
        <v>0</v>
      </c>
      <c r="E231" s="35">
        <v>0</v>
      </c>
      <c r="F231" s="35">
        <v>0</v>
      </c>
      <c r="G231" s="35">
        <f t="shared" si="48"/>
        <v>0</v>
      </c>
    </row>
    <row r="232" spans="1:7" hidden="1" x14ac:dyDescent="0.2">
      <c r="A232" s="36" t="s">
        <v>31</v>
      </c>
      <c r="B232" s="37"/>
      <c r="C232" s="38" t="s">
        <v>32</v>
      </c>
      <c r="D232" s="39">
        <f>D233</f>
        <v>0</v>
      </c>
      <c r="E232" s="39">
        <f>E233</f>
        <v>0</v>
      </c>
      <c r="F232" s="39">
        <f>F233</f>
        <v>0</v>
      </c>
      <c r="G232" s="39">
        <f>G233</f>
        <v>0</v>
      </c>
    </row>
    <row r="233" spans="1:7" ht="13.5" hidden="1" thickBot="1" x14ac:dyDescent="0.25">
      <c r="A233" s="32" t="s">
        <v>33</v>
      </c>
      <c r="B233" s="33">
        <v>11</v>
      </c>
      <c r="C233" s="34" t="s">
        <v>34</v>
      </c>
      <c r="D233" s="35">
        <v>0</v>
      </c>
      <c r="E233" s="35">
        <v>0</v>
      </c>
      <c r="F233" s="35">
        <v>0</v>
      </c>
      <c r="G233" s="35">
        <f>D233-E233+F233</f>
        <v>0</v>
      </c>
    </row>
    <row r="234" spans="1:7" ht="13.5" thickBot="1" x14ac:dyDescent="0.25">
      <c r="A234" s="48" t="s">
        <v>104</v>
      </c>
      <c r="B234" s="40"/>
      <c r="C234" s="26" t="s">
        <v>105</v>
      </c>
      <c r="D234" s="27">
        <f>D235+D238+D243</f>
        <v>460746</v>
      </c>
      <c r="E234" s="27">
        <f t="shared" ref="E234:G234" si="49">E235+E238+E243</f>
        <v>0</v>
      </c>
      <c r="F234" s="27">
        <f t="shared" si="49"/>
        <v>0</v>
      </c>
      <c r="G234" s="27">
        <f t="shared" si="49"/>
        <v>460746</v>
      </c>
    </row>
    <row r="235" spans="1:7" x14ac:dyDescent="0.2">
      <c r="A235" s="28" t="s">
        <v>12</v>
      </c>
      <c r="B235" s="29"/>
      <c r="C235" s="30" t="s">
        <v>13</v>
      </c>
      <c r="D235" s="31">
        <f>SUM(D236:D237)</f>
        <v>292000</v>
      </c>
      <c r="E235" s="31">
        <f t="shared" ref="E235:G235" si="50">SUM(E236:E237)</f>
        <v>0</v>
      </c>
      <c r="F235" s="31">
        <f t="shared" si="50"/>
        <v>0</v>
      </c>
      <c r="G235" s="31">
        <f t="shared" si="50"/>
        <v>292000</v>
      </c>
    </row>
    <row r="236" spans="1:7" x14ac:dyDescent="0.2">
      <c r="A236" s="32" t="s">
        <v>14</v>
      </c>
      <c r="B236" s="33">
        <v>11</v>
      </c>
      <c r="C236" s="34" t="s">
        <v>15</v>
      </c>
      <c r="D236" s="35">
        <v>250000</v>
      </c>
      <c r="E236" s="35"/>
      <c r="F236" s="35"/>
      <c r="G236" s="35">
        <f t="shared" ref="G236:G237" si="51">D236-E236+F236</f>
        <v>250000</v>
      </c>
    </row>
    <row r="237" spans="1:7" x14ac:dyDescent="0.2">
      <c r="A237" s="32" t="s">
        <v>18</v>
      </c>
      <c r="B237" s="33">
        <v>11</v>
      </c>
      <c r="C237" s="34" t="s">
        <v>19</v>
      </c>
      <c r="D237" s="35">
        <v>42000</v>
      </c>
      <c r="E237" s="35"/>
      <c r="F237" s="35"/>
      <c r="G237" s="35">
        <f t="shared" si="51"/>
        <v>42000</v>
      </c>
    </row>
    <row r="238" spans="1:7" x14ac:dyDescent="0.2">
      <c r="A238" s="49">
        <v>32</v>
      </c>
      <c r="B238" s="37"/>
      <c r="C238" s="38" t="s">
        <v>21</v>
      </c>
      <c r="D238" s="39">
        <f>SUM(D239:D242)</f>
        <v>162806</v>
      </c>
      <c r="E238" s="39">
        <f t="shared" ref="E238:F238" si="52">SUM(E239:E242)</f>
        <v>0</v>
      </c>
      <c r="F238" s="39">
        <f t="shared" si="52"/>
        <v>0</v>
      </c>
      <c r="G238" s="39">
        <f>SUM(G239:G242)</f>
        <v>162806</v>
      </c>
    </row>
    <row r="239" spans="1:7" x14ac:dyDescent="0.2">
      <c r="A239" s="32">
        <v>321</v>
      </c>
      <c r="B239" s="33">
        <v>11</v>
      </c>
      <c r="C239" s="34" t="s">
        <v>23</v>
      </c>
      <c r="D239" s="35">
        <v>47606</v>
      </c>
      <c r="E239" s="35"/>
      <c r="F239" s="35"/>
      <c r="G239" s="35">
        <f t="shared" ref="G239:G242" si="53">D239-E239+F239</f>
        <v>47606</v>
      </c>
    </row>
    <row r="240" spans="1:7" x14ac:dyDescent="0.2">
      <c r="A240" s="32">
        <v>322</v>
      </c>
      <c r="B240" s="33">
        <v>11</v>
      </c>
      <c r="C240" s="34" t="s">
        <v>25</v>
      </c>
      <c r="D240" s="35">
        <v>1700</v>
      </c>
      <c r="E240" s="35"/>
      <c r="F240" s="35"/>
      <c r="G240" s="35">
        <f t="shared" si="53"/>
        <v>1700</v>
      </c>
    </row>
    <row r="241" spans="1:7" x14ac:dyDescent="0.2">
      <c r="A241" s="32">
        <v>323</v>
      </c>
      <c r="B241" s="33">
        <v>11</v>
      </c>
      <c r="C241" s="34" t="s">
        <v>27</v>
      </c>
      <c r="D241" s="35">
        <v>98500</v>
      </c>
      <c r="E241" s="35"/>
      <c r="F241" s="35"/>
      <c r="G241" s="35">
        <f t="shared" si="53"/>
        <v>98500</v>
      </c>
    </row>
    <row r="242" spans="1:7" x14ac:dyDescent="0.2">
      <c r="A242" s="32">
        <v>329</v>
      </c>
      <c r="B242" s="33">
        <v>11</v>
      </c>
      <c r="C242" s="34" t="s">
        <v>30</v>
      </c>
      <c r="D242" s="35">
        <v>15000</v>
      </c>
      <c r="E242" s="35"/>
      <c r="F242" s="35"/>
      <c r="G242" s="35">
        <f t="shared" si="53"/>
        <v>15000</v>
      </c>
    </row>
    <row r="243" spans="1:7" x14ac:dyDescent="0.2">
      <c r="A243" s="36" t="s">
        <v>31</v>
      </c>
      <c r="B243" s="37"/>
      <c r="C243" s="38" t="s">
        <v>32</v>
      </c>
      <c r="D243" s="39">
        <f>D244</f>
        <v>5940</v>
      </c>
      <c r="E243" s="39">
        <f>E244</f>
        <v>0</v>
      </c>
      <c r="F243" s="39">
        <f>F244</f>
        <v>0</v>
      </c>
      <c r="G243" s="39">
        <f>G244</f>
        <v>5940</v>
      </c>
    </row>
    <row r="244" spans="1:7" x14ac:dyDescent="0.2">
      <c r="A244" s="32" t="s">
        <v>33</v>
      </c>
      <c r="B244" s="33">
        <v>11</v>
      </c>
      <c r="C244" s="34" t="s">
        <v>34</v>
      </c>
      <c r="D244" s="35">
        <v>5940</v>
      </c>
      <c r="E244" s="35"/>
      <c r="F244" s="35"/>
      <c r="G244" s="35">
        <f>D244-E244+F244</f>
        <v>5940</v>
      </c>
    </row>
    <row r="293" ht="10.5" customHeight="1" x14ac:dyDescent="0.2"/>
  </sheetData>
  <printOptions horizontalCentered="1"/>
  <pageMargins left="0.47244094488188981" right="0.51181102362204722" top="0.35433070866141736" bottom="0.39370078740157483" header="0.27559055118110237" footer="0.19685039370078741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4"/>
  <sheetViews>
    <sheetView showGridLines="0" zoomScale="130" zoomScaleNormal="130" zoomScalePageLayoutView="110" workbookViewId="0">
      <pane ySplit="10" topLeftCell="A11" activePane="bottomLeft" state="frozen"/>
      <selection pane="bottomLeft" activeCell="G23" sqref="G23"/>
    </sheetView>
  </sheetViews>
  <sheetFormatPr defaultRowHeight="12.75" x14ac:dyDescent="0.2"/>
  <cols>
    <col min="1" max="1" width="11" style="1" customWidth="1"/>
    <col min="2" max="2" width="6.7109375" style="2" customWidth="1"/>
    <col min="3" max="3" width="42.42578125" customWidth="1"/>
    <col min="4" max="4" width="12.7109375" customWidth="1"/>
    <col min="5" max="5" width="14" customWidth="1"/>
    <col min="6" max="6" width="14.28515625" customWidth="1"/>
    <col min="7" max="7" width="17.85546875" customWidth="1"/>
    <col min="8" max="8" width="9.28515625" customWidth="1"/>
    <col min="9" max="9" width="17" customWidth="1"/>
    <col min="10" max="10" width="9.5703125" bestFit="1" customWidth="1"/>
    <col min="11" max="11" width="17.140625" customWidth="1"/>
    <col min="12" max="12" width="9.5703125" bestFit="1" customWidth="1"/>
  </cols>
  <sheetData>
    <row r="1" spans="1:8" ht="13.5" customHeight="1" x14ac:dyDescent="0.2"/>
    <row r="2" spans="1:8" ht="15.75" customHeight="1" x14ac:dyDescent="0.2">
      <c r="A2" s="3"/>
      <c r="B2" s="4"/>
    </row>
    <row r="3" spans="1:8" ht="15.75" customHeight="1" x14ac:dyDescent="0.2">
      <c r="A3" s="3"/>
      <c r="B3" s="4"/>
    </row>
    <row r="4" spans="1:8" ht="12.95" customHeight="1" x14ac:dyDescent="0.2"/>
    <row r="6" spans="1:8" x14ac:dyDescent="0.2">
      <c r="A6" s="3"/>
      <c r="B6" s="4"/>
    </row>
    <row r="7" spans="1:8" x14ac:dyDescent="0.2">
      <c r="A7" s="3" t="s">
        <v>115</v>
      </c>
      <c r="B7" s="4"/>
    </row>
    <row r="8" spans="1:8" x14ac:dyDescent="0.2">
      <c r="A8" s="3" t="s">
        <v>114</v>
      </c>
      <c r="B8" s="4"/>
    </row>
    <row r="10" spans="1:8" s="9" customFormat="1" ht="60" customHeight="1" x14ac:dyDescent="0.2">
      <c r="A10" s="5" t="s">
        <v>0</v>
      </c>
      <c r="B10" s="6" t="s">
        <v>112</v>
      </c>
      <c r="C10" s="5" t="s">
        <v>1</v>
      </c>
      <c r="D10" s="7" t="s">
        <v>110</v>
      </c>
      <c r="E10" s="7" t="s">
        <v>107</v>
      </c>
      <c r="F10" s="72" t="s">
        <v>119</v>
      </c>
      <c r="G10" s="8"/>
      <c r="H10" s="8"/>
    </row>
    <row r="11" spans="1:8" x14ac:dyDescent="0.2">
      <c r="A11" s="10" t="s">
        <v>2</v>
      </c>
      <c r="B11" s="11"/>
      <c r="C11" s="12" t="s">
        <v>3</v>
      </c>
      <c r="D11" s="13">
        <f>D12</f>
        <v>107571458</v>
      </c>
      <c r="E11" s="66">
        <f>E12</f>
        <v>1302486.8500000001</v>
      </c>
      <c r="F11" s="73">
        <f t="shared" ref="F11:F17" si="0">D11-E11</f>
        <v>106268971.15000001</v>
      </c>
    </row>
    <row r="12" spans="1:8" x14ac:dyDescent="0.2">
      <c r="A12" s="14" t="s">
        <v>4</v>
      </c>
      <c r="B12" s="15"/>
      <c r="C12" s="16" t="s">
        <v>5</v>
      </c>
      <c r="D12" s="13">
        <f t="shared" ref="D12:E13" si="1">D13</f>
        <v>107571458</v>
      </c>
      <c r="E12" s="66">
        <f t="shared" si="1"/>
        <v>1302486.8500000001</v>
      </c>
      <c r="F12" s="73">
        <f t="shared" si="0"/>
        <v>106268971.15000001</v>
      </c>
    </row>
    <row r="13" spans="1:8" ht="22.5" x14ac:dyDescent="0.2">
      <c r="A13" s="17" t="s">
        <v>6</v>
      </c>
      <c r="B13" s="15"/>
      <c r="C13" s="18" t="s">
        <v>7</v>
      </c>
      <c r="D13" s="19">
        <f>D14</f>
        <v>107571458</v>
      </c>
      <c r="E13" s="65">
        <f t="shared" si="1"/>
        <v>1302486.8500000001</v>
      </c>
      <c r="F13" s="74">
        <f t="shared" si="0"/>
        <v>106268971.15000001</v>
      </c>
    </row>
    <row r="14" spans="1:8" ht="13.5" thickBot="1" x14ac:dyDescent="0.25">
      <c r="A14" s="20" t="s">
        <v>8</v>
      </c>
      <c r="B14" s="21"/>
      <c r="C14" s="22" t="s">
        <v>9</v>
      </c>
      <c r="D14" s="23">
        <f>D15+D41+D44+D47+D50+D53+D56+D74+D78+D81+D86+D89+D92+D95+D108+D113+D116+D166+D170+D200+D204+D218+D223+D234</f>
        <v>107571458</v>
      </c>
      <c r="E14" s="64">
        <f>E15+E41+E44+E47+E50+E53+E56+E74+E78+E81+E86+E89+E92+E95+E108+E113+E116+E166+E170+E200+E204+E218+E223+E234</f>
        <v>1302486.8500000001</v>
      </c>
      <c r="F14" s="75">
        <f t="shared" si="0"/>
        <v>106268971.15000001</v>
      </c>
    </row>
    <row r="15" spans="1:8" ht="13.5" thickBot="1" x14ac:dyDescent="0.25">
      <c r="A15" s="24" t="s">
        <v>10</v>
      </c>
      <c r="B15" s="25"/>
      <c r="C15" s="26" t="s">
        <v>11</v>
      </c>
      <c r="D15" s="27">
        <f>D16+D22+D34+D36+D38</f>
        <v>71746839</v>
      </c>
      <c r="E15" s="62">
        <f>E16+E22+E34+E36+E38</f>
        <v>886742</v>
      </c>
      <c r="F15" s="68">
        <f t="shared" si="0"/>
        <v>70860097</v>
      </c>
    </row>
    <row r="16" spans="1:8" x14ac:dyDescent="0.2">
      <c r="A16" s="28" t="s">
        <v>12</v>
      </c>
      <c r="B16" s="29"/>
      <c r="C16" s="30" t="s">
        <v>13</v>
      </c>
      <c r="D16" s="31">
        <f>SUM(D17:D21)</f>
        <v>58911491</v>
      </c>
      <c r="E16" s="31">
        <f>SUM(E17:E21)</f>
        <v>886742</v>
      </c>
      <c r="F16" s="67">
        <f t="shared" si="0"/>
        <v>58024749</v>
      </c>
    </row>
    <row r="17" spans="1:6" x14ac:dyDescent="0.2">
      <c r="A17" s="32" t="s">
        <v>14</v>
      </c>
      <c r="B17" s="33">
        <v>11</v>
      </c>
      <c r="C17" s="34" t="s">
        <v>15</v>
      </c>
      <c r="D17" s="35">
        <v>48801398</v>
      </c>
      <c r="E17" s="35">
        <v>886742</v>
      </c>
      <c r="F17" s="35">
        <f t="shared" si="0"/>
        <v>47914656</v>
      </c>
    </row>
    <row r="18" spans="1:6" hidden="1" x14ac:dyDescent="0.2">
      <c r="A18" s="32" t="s">
        <v>14</v>
      </c>
      <c r="B18" s="33">
        <v>31</v>
      </c>
      <c r="C18" s="34" t="s">
        <v>15</v>
      </c>
      <c r="D18" s="35">
        <v>0</v>
      </c>
      <c r="E18" s="35">
        <v>0</v>
      </c>
      <c r="F18" s="35">
        <f t="shared" ref="F18:F81" si="2">D18-E18</f>
        <v>0</v>
      </c>
    </row>
    <row r="19" spans="1:6" x14ac:dyDescent="0.2">
      <c r="A19" s="32" t="s">
        <v>16</v>
      </c>
      <c r="B19" s="33">
        <v>11</v>
      </c>
      <c r="C19" s="34" t="s">
        <v>17</v>
      </c>
      <c r="D19" s="35">
        <v>2520340</v>
      </c>
      <c r="E19" s="35">
        <v>0</v>
      </c>
      <c r="F19" s="35">
        <f t="shared" si="2"/>
        <v>2520340</v>
      </c>
    </row>
    <row r="20" spans="1:6" x14ac:dyDescent="0.2">
      <c r="A20" s="32" t="s">
        <v>18</v>
      </c>
      <c r="B20" s="33">
        <v>11</v>
      </c>
      <c r="C20" s="34" t="s">
        <v>19</v>
      </c>
      <c r="D20" s="35">
        <v>7589753</v>
      </c>
      <c r="E20" s="35">
        <v>0</v>
      </c>
      <c r="F20" s="35">
        <f t="shared" si="2"/>
        <v>7589753</v>
      </c>
    </row>
    <row r="21" spans="1:6" hidden="1" x14ac:dyDescent="0.2">
      <c r="A21" s="32" t="s">
        <v>18</v>
      </c>
      <c r="B21" s="33">
        <v>31</v>
      </c>
      <c r="C21" s="34" t="s">
        <v>19</v>
      </c>
      <c r="D21" s="35">
        <v>0</v>
      </c>
      <c r="E21" s="35">
        <v>0</v>
      </c>
      <c r="F21" s="35">
        <f t="shared" si="2"/>
        <v>0</v>
      </c>
    </row>
    <row r="22" spans="1:6" x14ac:dyDescent="0.2">
      <c r="A22" s="36" t="s">
        <v>20</v>
      </c>
      <c r="B22" s="37"/>
      <c r="C22" s="38" t="s">
        <v>21</v>
      </c>
      <c r="D22" s="39">
        <f>SUM(D23:D33)</f>
        <v>12617214</v>
      </c>
      <c r="E22" s="39">
        <f>SUM(E23:E33)</f>
        <v>0</v>
      </c>
      <c r="F22" s="63">
        <f t="shared" si="2"/>
        <v>12617214</v>
      </c>
    </row>
    <row r="23" spans="1:6" x14ac:dyDescent="0.2">
      <c r="A23" s="32" t="s">
        <v>22</v>
      </c>
      <c r="B23" s="33">
        <v>11</v>
      </c>
      <c r="C23" s="34" t="s">
        <v>23</v>
      </c>
      <c r="D23" s="35">
        <v>3895200</v>
      </c>
      <c r="E23" s="35">
        <v>0</v>
      </c>
      <c r="F23" s="35">
        <f t="shared" si="2"/>
        <v>3895200</v>
      </c>
    </row>
    <row r="24" spans="1:6" x14ac:dyDescent="0.2">
      <c r="A24" s="32" t="s">
        <v>22</v>
      </c>
      <c r="B24" s="33">
        <v>31</v>
      </c>
      <c r="C24" s="34" t="s">
        <v>23</v>
      </c>
      <c r="D24" s="35">
        <v>132000</v>
      </c>
      <c r="E24" s="35">
        <v>0</v>
      </c>
      <c r="F24" s="35">
        <f t="shared" si="2"/>
        <v>132000</v>
      </c>
    </row>
    <row r="25" spans="1:6" x14ac:dyDescent="0.2">
      <c r="A25" s="32">
        <v>321</v>
      </c>
      <c r="B25" s="33">
        <v>51</v>
      </c>
      <c r="C25" s="34" t="s">
        <v>23</v>
      </c>
      <c r="D25" s="35">
        <v>559544</v>
      </c>
      <c r="E25" s="35">
        <v>0</v>
      </c>
      <c r="F25" s="35">
        <f t="shared" si="2"/>
        <v>559544</v>
      </c>
    </row>
    <row r="26" spans="1:6" x14ac:dyDescent="0.2">
      <c r="A26" s="32" t="s">
        <v>24</v>
      </c>
      <c r="B26" s="33">
        <v>11</v>
      </c>
      <c r="C26" s="34" t="s">
        <v>25</v>
      </c>
      <c r="D26" s="35">
        <v>1815780</v>
      </c>
      <c r="E26" s="35">
        <v>0</v>
      </c>
      <c r="F26" s="35">
        <f t="shared" si="2"/>
        <v>1815780</v>
      </c>
    </row>
    <row r="27" spans="1:6" x14ac:dyDescent="0.2">
      <c r="A27" s="32">
        <v>322</v>
      </c>
      <c r="B27" s="33">
        <v>31</v>
      </c>
      <c r="C27" s="34" t="s">
        <v>25</v>
      </c>
      <c r="D27" s="35">
        <v>134650</v>
      </c>
      <c r="E27" s="35">
        <v>0</v>
      </c>
      <c r="F27" s="35">
        <f t="shared" si="2"/>
        <v>134650</v>
      </c>
    </row>
    <row r="28" spans="1:6" x14ac:dyDescent="0.2">
      <c r="A28" s="32" t="s">
        <v>26</v>
      </c>
      <c r="B28" s="33">
        <v>11</v>
      </c>
      <c r="C28" s="34" t="s">
        <v>27</v>
      </c>
      <c r="D28" s="35">
        <v>5608010</v>
      </c>
      <c r="E28" s="35">
        <v>0</v>
      </c>
      <c r="F28" s="35">
        <f t="shared" si="2"/>
        <v>5608010</v>
      </c>
    </row>
    <row r="29" spans="1:6" x14ac:dyDescent="0.2">
      <c r="A29" s="32">
        <v>323</v>
      </c>
      <c r="B29" s="33">
        <v>31</v>
      </c>
      <c r="C29" s="34" t="s">
        <v>27</v>
      </c>
      <c r="D29" s="35">
        <v>62809</v>
      </c>
      <c r="E29" s="35">
        <v>0</v>
      </c>
      <c r="F29" s="35">
        <f t="shared" si="2"/>
        <v>62809</v>
      </c>
    </row>
    <row r="30" spans="1:6" ht="15.2" customHeight="1" x14ac:dyDescent="0.2">
      <c r="A30" s="32">
        <v>324</v>
      </c>
      <c r="B30" s="33">
        <v>11</v>
      </c>
      <c r="C30" s="34" t="s">
        <v>28</v>
      </c>
      <c r="D30" s="35">
        <v>88000</v>
      </c>
      <c r="E30" s="35">
        <v>0</v>
      </c>
      <c r="F30" s="35">
        <f t="shared" si="2"/>
        <v>88000</v>
      </c>
    </row>
    <row r="31" spans="1:6" ht="15.2" customHeight="1" x14ac:dyDescent="0.2">
      <c r="A31" s="32">
        <v>324</v>
      </c>
      <c r="B31" s="33">
        <v>52</v>
      </c>
      <c r="C31" s="34" t="s">
        <v>28</v>
      </c>
      <c r="D31" s="35">
        <v>40000</v>
      </c>
      <c r="E31" s="35">
        <v>0</v>
      </c>
      <c r="F31" s="35">
        <f t="shared" si="2"/>
        <v>40000</v>
      </c>
    </row>
    <row r="32" spans="1:6" x14ac:dyDescent="0.2">
      <c r="A32" s="32" t="s">
        <v>29</v>
      </c>
      <c r="B32" s="33">
        <v>11</v>
      </c>
      <c r="C32" s="34" t="s">
        <v>30</v>
      </c>
      <c r="D32" s="35">
        <v>268221</v>
      </c>
      <c r="E32" s="35">
        <v>0</v>
      </c>
      <c r="F32" s="35">
        <f t="shared" si="2"/>
        <v>268221</v>
      </c>
    </row>
    <row r="33" spans="1:8" x14ac:dyDescent="0.2">
      <c r="A33" s="32" t="s">
        <v>29</v>
      </c>
      <c r="B33" s="33">
        <v>31</v>
      </c>
      <c r="C33" s="34" t="s">
        <v>30</v>
      </c>
      <c r="D33" s="35">
        <v>13000</v>
      </c>
      <c r="E33" s="35">
        <v>0</v>
      </c>
      <c r="F33" s="35">
        <f t="shared" si="2"/>
        <v>13000</v>
      </c>
    </row>
    <row r="34" spans="1:8" x14ac:dyDescent="0.2">
      <c r="A34" s="36" t="s">
        <v>31</v>
      </c>
      <c r="B34" s="37"/>
      <c r="C34" s="38" t="s">
        <v>32</v>
      </c>
      <c r="D34" s="39">
        <f>D35</f>
        <v>5000</v>
      </c>
      <c r="E34" s="39">
        <f>E35</f>
        <v>0</v>
      </c>
      <c r="F34" s="63">
        <f t="shared" si="2"/>
        <v>5000</v>
      </c>
    </row>
    <row r="35" spans="1:8" x14ac:dyDescent="0.2">
      <c r="A35" s="32" t="s">
        <v>33</v>
      </c>
      <c r="B35" s="33">
        <v>11</v>
      </c>
      <c r="C35" s="34" t="s">
        <v>34</v>
      </c>
      <c r="D35" s="35">
        <v>5000</v>
      </c>
      <c r="E35" s="35">
        <v>0</v>
      </c>
      <c r="F35" s="35">
        <f t="shared" si="2"/>
        <v>5000</v>
      </c>
    </row>
    <row r="36" spans="1:8" ht="22.5" x14ac:dyDescent="0.2">
      <c r="A36" s="36">
        <v>37</v>
      </c>
      <c r="B36" s="37"/>
      <c r="C36" s="38" t="s">
        <v>35</v>
      </c>
      <c r="D36" s="39">
        <f>D37</f>
        <v>53000</v>
      </c>
      <c r="E36" s="39">
        <f>E37</f>
        <v>0</v>
      </c>
      <c r="F36" s="63">
        <f t="shared" si="2"/>
        <v>53000</v>
      </c>
    </row>
    <row r="37" spans="1:8" x14ac:dyDescent="0.2">
      <c r="A37" s="32">
        <v>372</v>
      </c>
      <c r="B37" s="33">
        <v>11</v>
      </c>
      <c r="C37" s="34" t="s">
        <v>36</v>
      </c>
      <c r="D37" s="35">
        <v>53000</v>
      </c>
      <c r="E37" s="35">
        <v>0</v>
      </c>
      <c r="F37" s="35">
        <f t="shared" si="2"/>
        <v>53000</v>
      </c>
    </row>
    <row r="38" spans="1:8" ht="22.5" x14ac:dyDescent="0.2">
      <c r="A38" s="36" t="s">
        <v>37</v>
      </c>
      <c r="B38" s="37"/>
      <c r="C38" s="38" t="s">
        <v>38</v>
      </c>
      <c r="D38" s="39">
        <f t="shared" ref="D38" si="3">SUM(D39:D40)</f>
        <v>160134</v>
      </c>
      <c r="E38" s="39">
        <f>SUM(E39:E40)</f>
        <v>0</v>
      </c>
      <c r="F38" s="63">
        <f t="shared" si="2"/>
        <v>160134</v>
      </c>
    </row>
    <row r="39" spans="1:8" x14ac:dyDescent="0.2">
      <c r="A39" s="32" t="s">
        <v>39</v>
      </c>
      <c r="B39" s="33">
        <v>11</v>
      </c>
      <c r="C39" s="34" t="s">
        <v>40</v>
      </c>
      <c r="D39" s="35">
        <v>160000</v>
      </c>
      <c r="E39" s="35">
        <v>0</v>
      </c>
      <c r="F39" s="35">
        <f t="shared" si="2"/>
        <v>160000</v>
      </c>
    </row>
    <row r="40" spans="1:8" ht="13.5" thickBot="1" x14ac:dyDescent="0.25">
      <c r="A40" s="32" t="s">
        <v>39</v>
      </c>
      <c r="B40" s="33">
        <v>31</v>
      </c>
      <c r="C40" s="34" t="s">
        <v>40</v>
      </c>
      <c r="D40" s="35">
        <v>134</v>
      </c>
      <c r="E40" s="35">
        <v>0</v>
      </c>
      <c r="F40" s="47">
        <f t="shared" si="2"/>
        <v>134</v>
      </c>
    </row>
    <row r="41" spans="1:8" ht="13.5" thickBot="1" x14ac:dyDescent="0.25">
      <c r="A41" s="24" t="s">
        <v>41</v>
      </c>
      <c r="B41" s="40"/>
      <c r="C41" s="26" t="s">
        <v>42</v>
      </c>
      <c r="D41" s="27">
        <f t="shared" ref="D41:E42" si="4">D42</f>
        <v>100000</v>
      </c>
      <c r="E41" s="41">
        <f t="shared" si="4"/>
        <v>0</v>
      </c>
      <c r="F41" s="69">
        <f t="shared" si="2"/>
        <v>100000</v>
      </c>
    </row>
    <row r="42" spans="1:8" x14ac:dyDescent="0.2">
      <c r="A42" s="28" t="s">
        <v>20</v>
      </c>
      <c r="B42" s="42"/>
      <c r="C42" s="30" t="s">
        <v>21</v>
      </c>
      <c r="D42" s="31">
        <f t="shared" si="4"/>
        <v>100000</v>
      </c>
      <c r="E42" s="31">
        <f t="shared" si="4"/>
        <v>0</v>
      </c>
      <c r="F42" s="67">
        <f t="shared" si="2"/>
        <v>100000</v>
      </c>
      <c r="H42" s="43"/>
    </row>
    <row r="43" spans="1:8" ht="13.5" thickBot="1" x14ac:dyDescent="0.25">
      <c r="A43" s="44" t="s">
        <v>26</v>
      </c>
      <c r="B43" s="45">
        <v>11</v>
      </c>
      <c r="C43" s="46" t="s">
        <v>27</v>
      </c>
      <c r="D43" s="47">
        <v>100000</v>
      </c>
      <c r="E43" s="35">
        <v>0</v>
      </c>
      <c r="F43" s="47">
        <f t="shared" si="2"/>
        <v>100000</v>
      </c>
    </row>
    <row r="44" spans="1:8" ht="13.5" thickBot="1" x14ac:dyDescent="0.25">
      <c r="A44" s="24" t="s">
        <v>43</v>
      </c>
      <c r="B44" s="40"/>
      <c r="C44" s="26" t="s">
        <v>44</v>
      </c>
      <c r="D44" s="27">
        <f t="shared" ref="D44:E45" si="5">D45</f>
        <v>85000</v>
      </c>
      <c r="E44" s="41">
        <f t="shared" si="5"/>
        <v>0</v>
      </c>
      <c r="F44" s="69">
        <f t="shared" si="2"/>
        <v>85000</v>
      </c>
    </row>
    <row r="45" spans="1:8" x14ac:dyDescent="0.2">
      <c r="A45" s="28" t="s">
        <v>20</v>
      </c>
      <c r="B45" s="42"/>
      <c r="C45" s="30" t="s">
        <v>21</v>
      </c>
      <c r="D45" s="31">
        <f t="shared" si="5"/>
        <v>85000</v>
      </c>
      <c r="E45" s="31">
        <f t="shared" si="5"/>
        <v>0</v>
      </c>
      <c r="F45" s="67">
        <f t="shared" si="2"/>
        <v>85000</v>
      </c>
    </row>
    <row r="46" spans="1:8" ht="13.5" thickBot="1" x14ac:dyDescent="0.25">
      <c r="A46" s="44" t="s">
        <v>26</v>
      </c>
      <c r="B46" s="45">
        <v>11</v>
      </c>
      <c r="C46" s="46" t="s">
        <v>27</v>
      </c>
      <c r="D46" s="47">
        <v>85000</v>
      </c>
      <c r="E46" s="35">
        <v>0</v>
      </c>
      <c r="F46" s="47">
        <f t="shared" si="2"/>
        <v>85000</v>
      </c>
    </row>
    <row r="47" spans="1:8" ht="13.5" thickBot="1" x14ac:dyDescent="0.25">
      <c r="A47" s="24" t="s">
        <v>45</v>
      </c>
      <c r="B47" s="40"/>
      <c r="C47" s="26" t="s">
        <v>46</v>
      </c>
      <c r="D47" s="27">
        <f t="shared" ref="D47:E48" si="6">D48</f>
        <v>800000</v>
      </c>
      <c r="E47" s="41">
        <f t="shared" si="6"/>
        <v>0</v>
      </c>
      <c r="F47" s="69">
        <f t="shared" si="2"/>
        <v>800000</v>
      </c>
    </row>
    <row r="48" spans="1:8" x14ac:dyDescent="0.2">
      <c r="A48" s="28" t="s">
        <v>20</v>
      </c>
      <c r="B48" s="42"/>
      <c r="C48" s="30" t="s">
        <v>21</v>
      </c>
      <c r="D48" s="31">
        <f t="shared" si="6"/>
        <v>800000</v>
      </c>
      <c r="E48" s="31">
        <f t="shared" si="6"/>
        <v>0</v>
      </c>
      <c r="F48" s="67">
        <f t="shared" si="2"/>
        <v>800000</v>
      </c>
    </row>
    <row r="49" spans="1:6" ht="13.5" thickBot="1" x14ac:dyDescent="0.25">
      <c r="A49" s="44" t="s">
        <v>26</v>
      </c>
      <c r="B49" s="45">
        <v>11</v>
      </c>
      <c r="C49" s="46" t="s">
        <v>27</v>
      </c>
      <c r="D49" s="47">
        <v>800000</v>
      </c>
      <c r="E49" s="35">
        <v>0</v>
      </c>
      <c r="F49" s="47">
        <f t="shared" si="2"/>
        <v>800000</v>
      </c>
    </row>
    <row r="50" spans="1:6" ht="21.75" thickBot="1" x14ac:dyDescent="0.25">
      <c r="A50" s="24" t="s">
        <v>47</v>
      </c>
      <c r="B50" s="40"/>
      <c r="C50" s="26" t="s">
        <v>48</v>
      </c>
      <c r="D50" s="27">
        <f t="shared" ref="D50:E51" si="7">D51</f>
        <v>190000</v>
      </c>
      <c r="E50" s="41">
        <f t="shared" si="7"/>
        <v>0</v>
      </c>
      <c r="F50" s="69">
        <f t="shared" si="2"/>
        <v>190000</v>
      </c>
    </row>
    <row r="51" spans="1:6" x14ac:dyDescent="0.2">
      <c r="A51" s="28" t="s">
        <v>20</v>
      </c>
      <c r="B51" s="42"/>
      <c r="C51" s="30" t="s">
        <v>21</v>
      </c>
      <c r="D51" s="31">
        <f t="shared" si="7"/>
        <v>190000</v>
      </c>
      <c r="E51" s="31">
        <f t="shared" si="7"/>
        <v>0</v>
      </c>
      <c r="F51" s="67">
        <f t="shared" si="2"/>
        <v>190000</v>
      </c>
    </row>
    <row r="52" spans="1:6" ht="13.5" thickBot="1" x14ac:dyDescent="0.25">
      <c r="A52" s="44" t="s">
        <v>26</v>
      </c>
      <c r="B52" s="45">
        <v>11</v>
      </c>
      <c r="C52" s="46" t="s">
        <v>27</v>
      </c>
      <c r="D52" s="47">
        <v>190000</v>
      </c>
      <c r="E52" s="35">
        <v>0</v>
      </c>
      <c r="F52" s="47">
        <f t="shared" si="2"/>
        <v>190000</v>
      </c>
    </row>
    <row r="53" spans="1:6" ht="13.5" thickBot="1" x14ac:dyDescent="0.25">
      <c r="A53" s="24" t="s">
        <v>49</v>
      </c>
      <c r="B53" s="40"/>
      <c r="C53" s="26" t="s">
        <v>50</v>
      </c>
      <c r="D53" s="27">
        <f t="shared" ref="D53:E54" si="8">D54</f>
        <v>400725</v>
      </c>
      <c r="E53" s="41">
        <f t="shared" si="8"/>
        <v>0</v>
      </c>
      <c r="F53" s="69">
        <f t="shared" si="2"/>
        <v>400725</v>
      </c>
    </row>
    <row r="54" spans="1:6" x14ac:dyDescent="0.2">
      <c r="A54" s="28" t="s">
        <v>20</v>
      </c>
      <c r="B54" s="42"/>
      <c r="C54" s="30" t="s">
        <v>21</v>
      </c>
      <c r="D54" s="31">
        <f t="shared" si="8"/>
        <v>400725</v>
      </c>
      <c r="E54" s="31">
        <f t="shared" si="8"/>
        <v>0</v>
      </c>
      <c r="F54" s="67">
        <f t="shared" si="2"/>
        <v>400725</v>
      </c>
    </row>
    <row r="55" spans="1:6" ht="13.5" thickBot="1" x14ac:dyDescent="0.25">
      <c r="A55" s="44" t="s">
        <v>26</v>
      </c>
      <c r="B55" s="45">
        <v>11</v>
      </c>
      <c r="C55" s="46" t="s">
        <v>27</v>
      </c>
      <c r="D55" s="47">
        <v>400725</v>
      </c>
      <c r="E55" s="35">
        <v>0</v>
      </c>
      <c r="F55" s="47">
        <f t="shared" si="2"/>
        <v>400725</v>
      </c>
    </row>
    <row r="56" spans="1:6" ht="13.5" thickBot="1" x14ac:dyDescent="0.25">
      <c r="A56" s="24" t="s">
        <v>51</v>
      </c>
      <c r="B56" s="25"/>
      <c r="C56" s="26" t="s">
        <v>52</v>
      </c>
      <c r="D56" s="27">
        <f>D57+D60+D64+D66+D68+D71</f>
        <v>773342</v>
      </c>
      <c r="E56" s="62">
        <f t="shared" ref="E56" si="9">E57+E60+E64+E66+E68+E71</f>
        <v>0</v>
      </c>
      <c r="F56" s="69">
        <f t="shared" si="2"/>
        <v>773342</v>
      </c>
    </row>
    <row r="57" spans="1:6" x14ac:dyDescent="0.2">
      <c r="A57" s="28" t="s">
        <v>12</v>
      </c>
      <c r="B57" s="29"/>
      <c r="C57" s="30" t="s">
        <v>13</v>
      </c>
      <c r="D57" s="31">
        <f>SUM(D58:D59)</f>
        <v>228342</v>
      </c>
      <c r="E57" s="31">
        <f>SUM(E58:E59)</f>
        <v>0</v>
      </c>
      <c r="F57" s="67">
        <f t="shared" si="2"/>
        <v>228342</v>
      </c>
    </row>
    <row r="58" spans="1:6" x14ac:dyDescent="0.2">
      <c r="A58" s="32" t="s">
        <v>14</v>
      </c>
      <c r="B58" s="33">
        <v>11</v>
      </c>
      <c r="C58" s="34" t="s">
        <v>15</v>
      </c>
      <c r="D58" s="35">
        <v>196000</v>
      </c>
      <c r="E58" s="35">
        <v>0</v>
      </c>
      <c r="F58" s="35">
        <f t="shared" si="2"/>
        <v>196000</v>
      </c>
    </row>
    <row r="59" spans="1:6" x14ac:dyDescent="0.2">
      <c r="A59" s="32" t="s">
        <v>18</v>
      </c>
      <c r="B59" s="33">
        <v>11</v>
      </c>
      <c r="C59" s="34" t="s">
        <v>19</v>
      </c>
      <c r="D59" s="35">
        <v>32342</v>
      </c>
      <c r="E59" s="35">
        <v>0</v>
      </c>
      <c r="F59" s="35">
        <f t="shared" si="2"/>
        <v>32342</v>
      </c>
    </row>
    <row r="60" spans="1:6" x14ac:dyDescent="0.2">
      <c r="A60" s="28" t="s">
        <v>20</v>
      </c>
      <c r="B60" s="42"/>
      <c r="C60" s="30" t="s">
        <v>21</v>
      </c>
      <c r="D60" s="31">
        <f>SUM(D61:D63)</f>
        <v>453125</v>
      </c>
      <c r="E60" s="31">
        <f>SUM(E61:E63)</f>
        <v>0</v>
      </c>
      <c r="F60" s="63">
        <f t="shared" si="2"/>
        <v>453125</v>
      </c>
    </row>
    <row r="61" spans="1:6" x14ac:dyDescent="0.2">
      <c r="A61" s="32" t="s">
        <v>22</v>
      </c>
      <c r="B61" s="33">
        <v>11</v>
      </c>
      <c r="C61" s="34" t="s">
        <v>23</v>
      </c>
      <c r="D61" s="35">
        <v>28500</v>
      </c>
      <c r="E61" s="35">
        <v>0</v>
      </c>
      <c r="F61" s="35">
        <f t="shared" si="2"/>
        <v>28500</v>
      </c>
    </row>
    <row r="62" spans="1:6" x14ac:dyDescent="0.2">
      <c r="A62" s="44" t="s">
        <v>26</v>
      </c>
      <c r="B62" s="45">
        <v>11</v>
      </c>
      <c r="C62" s="46" t="s">
        <v>27</v>
      </c>
      <c r="D62" s="47">
        <v>424625</v>
      </c>
      <c r="E62" s="35">
        <v>0</v>
      </c>
      <c r="F62" s="35">
        <f t="shared" si="2"/>
        <v>424625</v>
      </c>
    </row>
    <row r="63" spans="1:6" hidden="1" x14ac:dyDescent="0.2">
      <c r="A63" s="32" t="s">
        <v>29</v>
      </c>
      <c r="B63" s="33">
        <v>11</v>
      </c>
      <c r="C63" s="34" t="s">
        <v>30</v>
      </c>
      <c r="D63" s="35">
        <v>0</v>
      </c>
      <c r="E63" s="35">
        <v>0</v>
      </c>
      <c r="F63" s="35">
        <f t="shared" si="2"/>
        <v>0</v>
      </c>
    </row>
    <row r="64" spans="1:6" hidden="1" x14ac:dyDescent="0.2">
      <c r="A64" s="28" t="s">
        <v>97</v>
      </c>
      <c r="B64" s="42"/>
      <c r="C64" s="30" t="s">
        <v>98</v>
      </c>
      <c r="D64" s="31">
        <f>SUM(D65)</f>
        <v>0</v>
      </c>
      <c r="E64" s="31">
        <f>SUM(E65)</f>
        <v>0</v>
      </c>
      <c r="F64" s="63">
        <f t="shared" si="2"/>
        <v>0</v>
      </c>
    </row>
    <row r="65" spans="1:6" hidden="1" x14ac:dyDescent="0.2">
      <c r="A65" s="32">
        <v>363</v>
      </c>
      <c r="B65" s="33">
        <v>11</v>
      </c>
      <c r="C65" s="34" t="s">
        <v>99</v>
      </c>
      <c r="D65" s="35">
        <v>0</v>
      </c>
      <c r="E65" s="35">
        <v>0</v>
      </c>
      <c r="F65" s="35">
        <f t="shared" si="2"/>
        <v>0</v>
      </c>
    </row>
    <row r="66" spans="1:6" ht="22.5" hidden="1" x14ac:dyDescent="0.2">
      <c r="A66" s="36" t="s">
        <v>53</v>
      </c>
      <c r="B66" s="37"/>
      <c r="C66" s="38" t="s">
        <v>54</v>
      </c>
      <c r="D66" s="39">
        <f>D67</f>
        <v>0</v>
      </c>
      <c r="E66" s="39">
        <f>E67</f>
        <v>0</v>
      </c>
      <c r="F66" s="63">
        <f t="shared" si="2"/>
        <v>0</v>
      </c>
    </row>
    <row r="67" spans="1:6" hidden="1" x14ac:dyDescent="0.2">
      <c r="A67" s="32" t="s">
        <v>55</v>
      </c>
      <c r="B67" s="33">
        <v>11</v>
      </c>
      <c r="C67" s="34" t="s">
        <v>56</v>
      </c>
      <c r="D67" s="35">
        <v>0</v>
      </c>
      <c r="E67" s="35">
        <v>0</v>
      </c>
      <c r="F67" s="35">
        <f t="shared" si="2"/>
        <v>0</v>
      </c>
    </row>
    <row r="68" spans="1:6" ht="22.5" hidden="1" x14ac:dyDescent="0.2">
      <c r="A68" s="36" t="s">
        <v>37</v>
      </c>
      <c r="B68" s="37"/>
      <c r="C68" s="38" t="s">
        <v>38</v>
      </c>
      <c r="D68" s="39">
        <f>SUM(D69:D70)</f>
        <v>0</v>
      </c>
      <c r="E68" s="39">
        <f>SUM(E69:E70)</f>
        <v>0</v>
      </c>
      <c r="F68" s="63">
        <f t="shared" si="2"/>
        <v>0</v>
      </c>
    </row>
    <row r="69" spans="1:6" hidden="1" x14ac:dyDescent="0.2">
      <c r="A69" s="32" t="s">
        <v>39</v>
      </c>
      <c r="B69" s="33">
        <v>11</v>
      </c>
      <c r="C69" s="34" t="s">
        <v>40</v>
      </c>
      <c r="D69" s="35">
        <v>0</v>
      </c>
      <c r="E69" s="35">
        <v>0</v>
      </c>
      <c r="F69" s="35">
        <f t="shared" si="2"/>
        <v>0</v>
      </c>
    </row>
    <row r="70" spans="1:6" hidden="1" x14ac:dyDescent="0.2">
      <c r="A70" s="32" t="s">
        <v>57</v>
      </c>
      <c r="B70" s="33">
        <v>11</v>
      </c>
      <c r="C70" s="34" t="s">
        <v>58</v>
      </c>
      <c r="D70" s="35">
        <v>0</v>
      </c>
      <c r="E70" s="35">
        <v>0</v>
      </c>
      <c r="F70" s="35">
        <f t="shared" si="2"/>
        <v>0</v>
      </c>
    </row>
    <row r="71" spans="1:6" ht="22.5" x14ac:dyDescent="0.2">
      <c r="A71" s="36">
        <v>45</v>
      </c>
      <c r="B71" s="37"/>
      <c r="C71" s="38" t="s">
        <v>59</v>
      </c>
      <c r="D71" s="39">
        <f>SUM(D72:D73)</f>
        <v>91875</v>
      </c>
      <c r="E71" s="39">
        <f>SUM(E72:E73)</f>
        <v>0</v>
      </c>
      <c r="F71" s="63">
        <f t="shared" si="2"/>
        <v>91875</v>
      </c>
    </row>
    <row r="72" spans="1:6" ht="13.5" thickBot="1" x14ac:dyDescent="0.25">
      <c r="A72" s="32">
        <v>451</v>
      </c>
      <c r="B72" s="33">
        <v>11</v>
      </c>
      <c r="C72" s="34" t="s">
        <v>60</v>
      </c>
      <c r="D72" s="35">
        <v>91875</v>
      </c>
      <c r="E72" s="35">
        <v>0</v>
      </c>
      <c r="F72" s="35">
        <f t="shared" si="2"/>
        <v>91875</v>
      </c>
    </row>
    <row r="73" spans="1:6" ht="13.5" hidden="1" thickBot="1" x14ac:dyDescent="0.25">
      <c r="A73" s="44">
        <v>452</v>
      </c>
      <c r="B73" s="45">
        <v>11</v>
      </c>
      <c r="C73" s="46" t="s">
        <v>61</v>
      </c>
      <c r="D73" s="47">
        <v>0</v>
      </c>
      <c r="E73" s="35">
        <v>0</v>
      </c>
      <c r="F73" s="47">
        <f t="shared" si="2"/>
        <v>0</v>
      </c>
    </row>
    <row r="74" spans="1:6" ht="13.5" thickBot="1" x14ac:dyDescent="0.25">
      <c r="A74" s="24" t="s">
        <v>62</v>
      </c>
      <c r="B74" s="40"/>
      <c r="C74" s="26" t="s">
        <v>63</v>
      </c>
      <c r="D74" s="27">
        <f>D75</f>
        <v>978120</v>
      </c>
      <c r="E74" s="62">
        <f>E75</f>
        <v>0</v>
      </c>
      <c r="F74" s="69">
        <f t="shared" si="2"/>
        <v>978120</v>
      </c>
    </row>
    <row r="75" spans="1:6" x14ac:dyDescent="0.2">
      <c r="A75" s="28" t="s">
        <v>20</v>
      </c>
      <c r="B75" s="42"/>
      <c r="C75" s="30" t="s">
        <v>21</v>
      </c>
      <c r="D75" s="31">
        <f>SUM(D76:D77)</f>
        <v>978120</v>
      </c>
      <c r="E75" s="31">
        <f>SUM(E76:E77)</f>
        <v>0</v>
      </c>
      <c r="F75" s="67">
        <f t="shared" si="2"/>
        <v>978120</v>
      </c>
    </row>
    <row r="76" spans="1:6" x14ac:dyDescent="0.2">
      <c r="A76" s="32" t="s">
        <v>24</v>
      </c>
      <c r="B76" s="33">
        <v>11</v>
      </c>
      <c r="C76" s="34" t="s">
        <v>25</v>
      </c>
      <c r="D76" s="35">
        <v>61120</v>
      </c>
      <c r="E76" s="35">
        <v>0</v>
      </c>
      <c r="F76" s="35">
        <f t="shared" si="2"/>
        <v>61120</v>
      </c>
    </row>
    <row r="77" spans="1:6" ht="13.5" thickBot="1" x14ac:dyDescent="0.25">
      <c r="A77" s="44" t="s">
        <v>26</v>
      </c>
      <c r="B77" s="45">
        <v>11</v>
      </c>
      <c r="C77" s="46" t="s">
        <v>27</v>
      </c>
      <c r="D77" s="47">
        <v>917000</v>
      </c>
      <c r="E77" s="35">
        <v>0</v>
      </c>
      <c r="F77" s="47">
        <f t="shared" si="2"/>
        <v>917000</v>
      </c>
    </row>
    <row r="78" spans="1:6" ht="21.75" thickBot="1" x14ac:dyDescent="0.25">
      <c r="A78" s="24" t="s">
        <v>64</v>
      </c>
      <c r="B78" s="40"/>
      <c r="C78" s="26" t="s">
        <v>65</v>
      </c>
      <c r="D78" s="27">
        <f t="shared" ref="D78:E79" si="10">D79</f>
        <v>1100414</v>
      </c>
      <c r="E78" s="62">
        <f t="shared" si="10"/>
        <v>0</v>
      </c>
      <c r="F78" s="69">
        <f t="shared" si="2"/>
        <v>1100414</v>
      </c>
    </row>
    <row r="79" spans="1:6" x14ac:dyDescent="0.2">
      <c r="A79" s="28" t="s">
        <v>20</v>
      </c>
      <c r="B79" s="42"/>
      <c r="C79" s="30" t="s">
        <v>21</v>
      </c>
      <c r="D79" s="31">
        <f t="shared" si="10"/>
        <v>1100414</v>
      </c>
      <c r="E79" s="31">
        <f t="shared" si="10"/>
        <v>0</v>
      </c>
      <c r="F79" s="67">
        <f t="shared" si="2"/>
        <v>1100414</v>
      </c>
    </row>
    <row r="80" spans="1:6" ht="13.5" thickBot="1" x14ac:dyDescent="0.25">
      <c r="A80" s="44" t="s">
        <v>26</v>
      </c>
      <c r="B80" s="45">
        <v>11</v>
      </c>
      <c r="C80" s="46" t="s">
        <v>27</v>
      </c>
      <c r="D80" s="47">
        <v>1100414</v>
      </c>
      <c r="E80" s="35">
        <v>0</v>
      </c>
      <c r="F80" s="47">
        <f t="shared" si="2"/>
        <v>1100414</v>
      </c>
    </row>
    <row r="81" spans="1:6" ht="13.5" thickBot="1" x14ac:dyDescent="0.25">
      <c r="A81" s="24" t="s">
        <v>66</v>
      </c>
      <c r="B81" s="40"/>
      <c r="C81" s="26" t="s">
        <v>67</v>
      </c>
      <c r="D81" s="27">
        <f>D82+D84</f>
        <v>1194147</v>
      </c>
      <c r="E81" s="62">
        <f>E82+E84</f>
        <v>59707.35</v>
      </c>
      <c r="F81" s="69">
        <f t="shared" si="2"/>
        <v>1134439.6499999999</v>
      </c>
    </row>
    <row r="82" spans="1:6" x14ac:dyDescent="0.2">
      <c r="A82" s="28" t="s">
        <v>20</v>
      </c>
      <c r="B82" s="42"/>
      <c r="C82" s="30" t="s">
        <v>21</v>
      </c>
      <c r="D82" s="31">
        <f>D83</f>
        <v>688647</v>
      </c>
      <c r="E82" s="31">
        <f>E83</f>
        <v>34432.35</v>
      </c>
      <c r="F82" s="67">
        <f t="shared" ref="F82:F145" si="11">D82-E82</f>
        <v>654214.65</v>
      </c>
    </row>
    <row r="83" spans="1:6" x14ac:dyDescent="0.2">
      <c r="A83" s="32" t="s">
        <v>26</v>
      </c>
      <c r="B83" s="33">
        <v>11</v>
      </c>
      <c r="C83" s="34" t="s">
        <v>27</v>
      </c>
      <c r="D83" s="35">
        <v>688647</v>
      </c>
      <c r="E83" s="35">
        <f>D83*5%</f>
        <v>34432.35</v>
      </c>
      <c r="F83" s="35">
        <f t="shared" si="11"/>
        <v>654214.65</v>
      </c>
    </row>
    <row r="84" spans="1:6" ht="22.5" x14ac:dyDescent="0.2">
      <c r="A84" s="36" t="s">
        <v>68</v>
      </c>
      <c r="B84" s="37"/>
      <c r="C84" s="38" t="s">
        <v>35</v>
      </c>
      <c r="D84" s="39">
        <f>D85</f>
        <v>505500</v>
      </c>
      <c r="E84" s="39">
        <f>E85</f>
        <v>25275</v>
      </c>
      <c r="F84" s="63">
        <f t="shared" si="11"/>
        <v>480225</v>
      </c>
    </row>
    <row r="85" spans="1:6" ht="13.5" thickBot="1" x14ac:dyDescent="0.25">
      <c r="A85" s="44" t="s">
        <v>69</v>
      </c>
      <c r="B85" s="45">
        <v>11</v>
      </c>
      <c r="C85" s="46" t="s">
        <v>36</v>
      </c>
      <c r="D85" s="47">
        <v>505500</v>
      </c>
      <c r="E85" s="35">
        <f>D85*5%</f>
        <v>25275</v>
      </c>
      <c r="F85" s="47">
        <f t="shared" si="11"/>
        <v>480225</v>
      </c>
    </row>
    <row r="86" spans="1:6" ht="13.5" thickBot="1" x14ac:dyDescent="0.25">
      <c r="A86" s="24" t="s">
        <v>100</v>
      </c>
      <c r="B86" s="40"/>
      <c r="C86" s="26" t="s">
        <v>101</v>
      </c>
      <c r="D86" s="27">
        <f t="shared" ref="D86:E87" si="12">D87</f>
        <v>843013</v>
      </c>
      <c r="E86" s="62">
        <f t="shared" si="12"/>
        <v>0</v>
      </c>
      <c r="F86" s="69">
        <f t="shared" si="11"/>
        <v>843013</v>
      </c>
    </row>
    <row r="87" spans="1:6" x14ac:dyDescent="0.2">
      <c r="A87" s="28" t="s">
        <v>20</v>
      </c>
      <c r="B87" s="42"/>
      <c r="C87" s="30" t="s">
        <v>21</v>
      </c>
      <c r="D87" s="31">
        <f t="shared" si="12"/>
        <v>843013</v>
      </c>
      <c r="E87" s="31">
        <f t="shared" si="12"/>
        <v>0</v>
      </c>
      <c r="F87" s="67">
        <f t="shared" si="11"/>
        <v>843013</v>
      </c>
    </row>
    <row r="88" spans="1:6" ht="13.5" thickBot="1" x14ac:dyDescent="0.25">
      <c r="A88" s="32" t="s">
        <v>26</v>
      </c>
      <c r="B88" s="33">
        <v>11</v>
      </c>
      <c r="C88" s="34" t="s">
        <v>27</v>
      </c>
      <c r="D88" s="35">
        <v>843013</v>
      </c>
      <c r="E88" s="35">
        <v>0</v>
      </c>
      <c r="F88" s="47">
        <f t="shared" si="11"/>
        <v>843013</v>
      </c>
    </row>
    <row r="89" spans="1:6" ht="13.5" thickBot="1" x14ac:dyDescent="0.25">
      <c r="A89" s="24" t="s">
        <v>70</v>
      </c>
      <c r="B89" s="40"/>
      <c r="C89" s="26" t="s">
        <v>71</v>
      </c>
      <c r="D89" s="27">
        <f t="shared" ref="D89:E90" si="13">D90</f>
        <v>100000</v>
      </c>
      <c r="E89" s="62">
        <f t="shared" si="13"/>
        <v>0</v>
      </c>
      <c r="F89" s="69">
        <f t="shared" si="11"/>
        <v>100000</v>
      </c>
    </row>
    <row r="90" spans="1:6" x14ac:dyDescent="0.2">
      <c r="A90" s="28" t="s">
        <v>20</v>
      </c>
      <c r="B90" s="42"/>
      <c r="C90" s="30" t="s">
        <v>21</v>
      </c>
      <c r="D90" s="31">
        <f t="shared" si="13"/>
        <v>100000</v>
      </c>
      <c r="E90" s="31">
        <f t="shared" si="13"/>
        <v>0</v>
      </c>
      <c r="F90" s="67">
        <f t="shared" si="11"/>
        <v>100000</v>
      </c>
    </row>
    <row r="91" spans="1:6" ht="13.5" thickBot="1" x14ac:dyDescent="0.25">
      <c r="A91" s="44" t="s">
        <v>26</v>
      </c>
      <c r="B91" s="45">
        <v>11</v>
      </c>
      <c r="C91" s="46" t="s">
        <v>27</v>
      </c>
      <c r="D91" s="47">
        <v>100000</v>
      </c>
      <c r="E91" s="35">
        <v>0</v>
      </c>
      <c r="F91" s="47">
        <f t="shared" si="11"/>
        <v>100000</v>
      </c>
    </row>
    <row r="92" spans="1:6" ht="13.5" thickBot="1" x14ac:dyDescent="0.25">
      <c r="A92" s="24" t="s">
        <v>72</v>
      </c>
      <c r="B92" s="40"/>
      <c r="C92" s="26" t="s">
        <v>73</v>
      </c>
      <c r="D92" s="27">
        <f t="shared" ref="D92:E93" si="14">D93</f>
        <v>44495</v>
      </c>
      <c r="E92" s="62">
        <f t="shared" si="14"/>
        <v>0</v>
      </c>
      <c r="F92" s="69">
        <f t="shared" si="11"/>
        <v>44495</v>
      </c>
    </row>
    <row r="93" spans="1:6" x14ac:dyDescent="0.2">
      <c r="A93" s="28" t="s">
        <v>20</v>
      </c>
      <c r="B93" s="42"/>
      <c r="C93" s="30" t="s">
        <v>21</v>
      </c>
      <c r="D93" s="31">
        <f t="shared" si="14"/>
        <v>44495</v>
      </c>
      <c r="E93" s="31">
        <f t="shared" si="14"/>
        <v>0</v>
      </c>
      <c r="F93" s="67">
        <f t="shared" si="11"/>
        <v>44495</v>
      </c>
    </row>
    <row r="94" spans="1:6" ht="13.5" thickBot="1" x14ac:dyDescent="0.25">
      <c r="A94" s="44" t="s">
        <v>26</v>
      </c>
      <c r="B94" s="45">
        <v>11</v>
      </c>
      <c r="C94" s="46" t="s">
        <v>27</v>
      </c>
      <c r="D94" s="47">
        <v>44495</v>
      </c>
      <c r="E94" s="35">
        <v>0</v>
      </c>
      <c r="F94" s="47">
        <f t="shared" si="11"/>
        <v>44495</v>
      </c>
    </row>
    <row r="95" spans="1:6" ht="13.5" thickBot="1" x14ac:dyDescent="0.25">
      <c r="A95" s="24" t="s">
        <v>74</v>
      </c>
      <c r="B95" s="40"/>
      <c r="C95" s="26" t="s">
        <v>75</v>
      </c>
      <c r="D95" s="27">
        <f>D96+D100+D102+D105</f>
        <v>8067518</v>
      </c>
      <c r="E95" s="62">
        <f>E96+E100+E102+E105</f>
        <v>353537.50000000006</v>
      </c>
      <c r="F95" s="69">
        <f t="shared" si="11"/>
        <v>7713980.5</v>
      </c>
    </row>
    <row r="96" spans="1:6" x14ac:dyDescent="0.2">
      <c r="A96" s="28" t="s">
        <v>20</v>
      </c>
      <c r="B96" s="42"/>
      <c r="C96" s="30" t="s">
        <v>21</v>
      </c>
      <c r="D96" s="31">
        <f>SUM(D97:D99)</f>
        <v>6294310</v>
      </c>
      <c r="E96" s="31">
        <f>SUM(E97:E99)</f>
        <v>314602.85000000003</v>
      </c>
      <c r="F96" s="67">
        <f t="shared" si="11"/>
        <v>5979707.1500000004</v>
      </c>
    </row>
    <row r="97" spans="1:7" x14ac:dyDescent="0.2">
      <c r="A97" s="32" t="s">
        <v>24</v>
      </c>
      <c r="B97" s="33">
        <v>11</v>
      </c>
      <c r="C97" s="34" t="s">
        <v>76</v>
      </c>
      <c r="D97" s="35">
        <v>172253</v>
      </c>
      <c r="E97" s="35">
        <v>8500</v>
      </c>
      <c r="F97" s="35">
        <f t="shared" si="11"/>
        <v>163753</v>
      </c>
      <c r="G97" s="61"/>
    </row>
    <row r="98" spans="1:7" x14ac:dyDescent="0.2">
      <c r="A98" s="44" t="s">
        <v>26</v>
      </c>
      <c r="B98" s="45">
        <v>11</v>
      </c>
      <c r="C98" s="46" t="s">
        <v>27</v>
      </c>
      <c r="D98" s="47">
        <v>6122057</v>
      </c>
      <c r="E98" s="35">
        <f>D98*5%</f>
        <v>306102.85000000003</v>
      </c>
      <c r="F98" s="35">
        <f t="shared" si="11"/>
        <v>5815954.1500000004</v>
      </c>
    </row>
    <row r="99" spans="1:7" hidden="1" x14ac:dyDescent="0.2">
      <c r="A99" s="44">
        <v>329</v>
      </c>
      <c r="B99" s="45">
        <v>11</v>
      </c>
      <c r="C99" s="46" t="s">
        <v>30</v>
      </c>
      <c r="D99" s="47">
        <v>0</v>
      </c>
      <c r="E99" s="35">
        <v>0</v>
      </c>
      <c r="F99" s="35">
        <f t="shared" si="11"/>
        <v>0</v>
      </c>
    </row>
    <row r="100" spans="1:7" ht="22.5" x14ac:dyDescent="0.2">
      <c r="A100" s="36" t="s">
        <v>53</v>
      </c>
      <c r="B100" s="37"/>
      <c r="C100" s="38" t="s">
        <v>54</v>
      </c>
      <c r="D100" s="39">
        <f>D101</f>
        <v>130015</v>
      </c>
      <c r="E100" s="39">
        <f>E101</f>
        <v>0</v>
      </c>
      <c r="F100" s="63">
        <f t="shared" si="11"/>
        <v>130015</v>
      </c>
    </row>
    <row r="101" spans="1:7" x14ac:dyDescent="0.2">
      <c r="A101" s="32" t="s">
        <v>55</v>
      </c>
      <c r="B101" s="33">
        <v>11</v>
      </c>
      <c r="C101" s="34" t="s">
        <v>56</v>
      </c>
      <c r="D101" s="35">
        <v>130015</v>
      </c>
      <c r="E101" s="35">
        <v>0</v>
      </c>
      <c r="F101" s="35">
        <f t="shared" si="11"/>
        <v>130015</v>
      </c>
    </row>
    <row r="102" spans="1:7" ht="22.5" x14ac:dyDescent="0.2">
      <c r="A102" s="36" t="s">
        <v>37</v>
      </c>
      <c r="B102" s="37"/>
      <c r="C102" s="38" t="s">
        <v>38</v>
      </c>
      <c r="D102" s="39">
        <f>SUM(D103:D104)</f>
        <v>1106530</v>
      </c>
      <c r="E102" s="39">
        <f>SUM(E103:E104)</f>
        <v>16476.5</v>
      </c>
      <c r="F102" s="63">
        <f t="shared" si="11"/>
        <v>1090053.5</v>
      </c>
    </row>
    <row r="103" spans="1:7" x14ac:dyDescent="0.2">
      <c r="A103" s="32" t="s">
        <v>39</v>
      </c>
      <c r="B103" s="33">
        <v>11</v>
      </c>
      <c r="C103" s="34" t="s">
        <v>40</v>
      </c>
      <c r="D103" s="35">
        <v>777000</v>
      </c>
      <c r="E103" s="35">
        <v>0</v>
      </c>
      <c r="F103" s="35">
        <f t="shared" si="11"/>
        <v>777000</v>
      </c>
    </row>
    <row r="104" spans="1:7" x14ac:dyDescent="0.2">
      <c r="A104" s="32" t="s">
        <v>57</v>
      </c>
      <c r="B104" s="33">
        <v>11</v>
      </c>
      <c r="C104" s="34" t="s">
        <v>58</v>
      </c>
      <c r="D104" s="35">
        <v>329530</v>
      </c>
      <c r="E104" s="35">
        <f>D104*5%</f>
        <v>16476.5</v>
      </c>
      <c r="F104" s="35">
        <f t="shared" si="11"/>
        <v>313053.5</v>
      </c>
    </row>
    <row r="105" spans="1:7" ht="22.5" x14ac:dyDescent="0.2">
      <c r="A105" s="36">
        <v>45</v>
      </c>
      <c r="B105" s="37"/>
      <c r="C105" s="38" t="s">
        <v>59</v>
      </c>
      <c r="D105" s="39">
        <f>SUM(D106:D107)</f>
        <v>536663</v>
      </c>
      <c r="E105" s="39">
        <f>SUM(E106:E107)</f>
        <v>22458.15</v>
      </c>
      <c r="F105" s="63">
        <f t="shared" si="11"/>
        <v>514204.85</v>
      </c>
    </row>
    <row r="106" spans="1:7" x14ac:dyDescent="0.2">
      <c r="A106" s="32">
        <v>452</v>
      </c>
      <c r="B106" s="33">
        <v>11</v>
      </c>
      <c r="C106" s="34" t="s">
        <v>61</v>
      </c>
      <c r="D106" s="35">
        <v>87500</v>
      </c>
      <c r="E106" s="35">
        <v>0</v>
      </c>
      <c r="F106" s="35">
        <f t="shared" si="11"/>
        <v>87500</v>
      </c>
    </row>
    <row r="107" spans="1:7" ht="13.5" thickBot="1" x14ac:dyDescent="0.25">
      <c r="A107" s="32">
        <v>454</v>
      </c>
      <c r="B107" s="33">
        <v>11</v>
      </c>
      <c r="C107" s="34" t="s">
        <v>77</v>
      </c>
      <c r="D107" s="35">
        <v>449163</v>
      </c>
      <c r="E107" s="35">
        <f>D107*5%</f>
        <v>22458.15</v>
      </c>
      <c r="F107" s="47">
        <f t="shared" si="11"/>
        <v>426704.85</v>
      </c>
    </row>
    <row r="108" spans="1:7" ht="13.5" thickBot="1" x14ac:dyDescent="0.25">
      <c r="A108" s="24" t="s">
        <v>108</v>
      </c>
      <c r="B108" s="40"/>
      <c r="C108" s="26" t="s">
        <v>109</v>
      </c>
      <c r="D108" s="27">
        <f>D109+D111</f>
        <v>400000</v>
      </c>
      <c r="E108" s="62">
        <f t="shared" ref="E108" si="15">E109+E111</f>
        <v>0</v>
      </c>
      <c r="F108" s="69">
        <f t="shared" si="11"/>
        <v>400000</v>
      </c>
    </row>
    <row r="109" spans="1:7" hidden="1" x14ac:dyDescent="0.2">
      <c r="A109" s="28" t="s">
        <v>20</v>
      </c>
      <c r="B109" s="42"/>
      <c r="C109" s="30" t="s">
        <v>21</v>
      </c>
      <c r="D109" s="31">
        <f t="shared" ref="D109" si="16">D110</f>
        <v>0</v>
      </c>
      <c r="E109" s="31">
        <f>E110</f>
        <v>0</v>
      </c>
      <c r="F109" s="67">
        <f t="shared" si="11"/>
        <v>0</v>
      </c>
    </row>
    <row r="110" spans="1:7" hidden="1" x14ac:dyDescent="0.2">
      <c r="A110" s="44" t="s">
        <v>26</v>
      </c>
      <c r="B110" s="45">
        <v>11</v>
      </c>
      <c r="C110" s="46" t="s">
        <v>27</v>
      </c>
      <c r="D110" s="47">
        <v>0</v>
      </c>
      <c r="E110" s="35">
        <v>0</v>
      </c>
      <c r="F110" s="35">
        <f t="shared" si="11"/>
        <v>0</v>
      </c>
    </row>
    <row r="111" spans="1:7" ht="22.5" x14ac:dyDescent="0.2">
      <c r="A111" s="36">
        <v>45</v>
      </c>
      <c r="B111" s="37"/>
      <c r="C111" s="38" t="s">
        <v>59</v>
      </c>
      <c r="D111" s="39">
        <f>D112</f>
        <v>400000</v>
      </c>
      <c r="E111" s="39">
        <f>E112</f>
        <v>0</v>
      </c>
      <c r="F111" s="63">
        <f t="shared" si="11"/>
        <v>400000</v>
      </c>
    </row>
    <row r="112" spans="1:7" ht="13.5" thickBot="1" x14ac:dyDescent="0.25">
      <c r="A112" s="32">
        <v>451</v>
      </c>
      <c r="B112" s="33">
        <v>11</v>
      </c>
      <c r="C112" s="34" t="s">
        <v>60</v>
      </c>
      <c r="D112" s="35">
        <v>400000</v>
      </c>
      <c r="E112" s="35">
        <v>0</v>
      </c>
      <c r="F112" s="47">
        <f t="shared" si="11"/>
        <v>400000</v>
      </c>
    </row>
    <row r="113" spans="1:6" ht="13.5" thickBot="1" x14ac:dyDescent="0.25">
      <c r="A113" s="24" t="s">
        <v>78</v>
      </c>
      <c r="B113" s="40"/>
      <c r="C113" s="26" t="s">
        <v>79</v>
      </c>
      <c r="D113" s="27">
        <f t="shared" ref="D113:E114" si="17">D114</f>
        <v>50000</v>
      </c>
      <c r="E113" s="62">
        <f t="shared" si="17"/>
        <v>2500</v>
      </c>
      <c r="F113" s="69">
        <f t="shared" si="11"/>
        <v>47500</v>
      </c>
    </row>
    <row r="114" spans="1:6" x14ac:dyDescent="0.2">
      <c r="A114" s="28" t="s">
        <v>20</v>
      </c>
      <c r="B114" s="42"/>
      <c r="C114" s="30" t="s">
        <v>21</v>
      </c>
      <c r="D114" s="31">
        <f t="shared" si="17"/>
        <v>50000</v>
      </c>
      <c r="E114" s="31">
        <f t="shared" si="17"/>
        <v>2500</v>
      </c>
      <c r="F114" s="67">
        <f t="shared" si="11"/>
        <v>47500</v>
      </c>
    </row>
    <row r="115" spans="1:6" ht="13.5" thickBot="1" x14ac:dyDescent="0.25">
      <c r="A115" s="44" t="s">
        <v>26</v>
      </c>
      <c r="B115" s="45">
        <v>11</v>
      </c>
      <c r="C115" s="46" t="s">
        <v>27</v>
      </c>
      <c r="D115" s="47">
        <v>50000</v>
      </c>
      <c r="E115" s="35">
        <f>D115*5%</f>
        <v>2500</v>
      </c>
      <c r="F115" s="47">
        <f t="shared" si="11"/>
        <v>47500</v>
      </c>
    </row>
    <row r="116" spans="1:6" ht="21.75" thickBot="1" x14ac:dyDescent="0.25">
      <c r="A116" s="48" t="s">
        <v>80</v>
      </c>
      <c r="B116" s="40"/>
      <c r="C116" s="26" t="s">
        <v>81</v>
      </c>
      <c r="D116" s="27">
        <f>D117+D128+D146+D149+D153+D162</f>
        <v>11029617</v>
      </c>
      <c r="E116" s="62">
        <f>E117+E128+E146+E149+E153+E162</f>
        <v>0</v>
      </c>
      <c r="F116" s="69">
        <f t="shared" si="11"/>
        <v>11029617</v>
      </c>
    </row>
    <row r="117" spans="1:6" x14ac:dyDescent="0.2">
      <c r="A117" s="28" t="s">
        <v>12</v>
      </c>
      <c r="B117" s="42"/>
      <c r="C117" s="30" t="s">
        <v>13</v>
      </c>
      <c r="D117" s="31">
        <f>SUM(D118:D127)</f>
        <v>5001444</v>
      </c>
      <c r="E117" s="31">
        <f>SUM(E118:E127)</f>
        <v>0</v>
      </c>
      <c r="F117" s="67">
        <f t="shared" si="11"/>
        <v>5001444</v>
      </c>
    </row>
    <row r="118" spans="1:6" hidden="1" x14ac:dyDescent="0.2">
      <c r="A118" s="32" t="s">
        <v>14</v>
      </c>
      <c r="B118" s="33">
        <v>11</v>
      </c>
      <c r="C118" s="34" t="s">
        <v>15</v>
      </c>
      <c r="D118" s="35">
        <v>0</v>
      </c>
      <c r="E118" s="35">
        <v>0</v>
      </c>
      <c r="F118" s="35">
        <f t="shared" si="11"/>
        <v>0</v>
      </c>
    </row>
    <row r="119" spans="1:6" x14ac:dyDescent="0.2">
      <c r="A119" s="32" t="s">
        <v>14</v>
      </c>
      <c r="B119" s="33">
        <v>12</v>
      </c>
      <c r="C119" s="34" t="s">
        <v>15</v>
      </c>
      <c r="D119" s="35">
        <v>847971</v>
      </c>
      <c r="E119" s="35">
        <v>0</v>
      </c>
      <c r="F119" s="35">
        <f t="shared" si="11"/>
        <v>847971</v>
      </c>
    </row>
    <row r="120" spans="1:6" hidden="1" x14ac:dyDescent="0.2">
      <c r="A120" s="32">
        <v>311</v>
      </c>
      <c r="B120" s="33">
        <v>51</v>
      </c>
      <c r="C120" s="34" t="s">
        <v>15</v>
      </c>
      <c r="D120" s="35">
        <v>0</v>
      </c>
      <c r="E120" s="35">
        <v>0</v>
      </c>
      <c r="F120" s="35">
        <f t="shared" si="11"/>
        <v>0</v>
      </c>
    </row>
    <row r="121" spans="1:6" x14ac:dyDescent="0.2">
      <c r="A121" s="32">
        <v>311</v>
      </c>
      <c r="B121" s="33">
        <v>559</v>
      </c>
      <c r="C121" s="34" t="s">
        <v>15</v>
      </c>
      <c r="D121" s="35">
        <v>3435604</v>
      </c>
      <c r="E121" s="35">
        <v>0</v>
      </c>
      <c r="F121" s="35">
        <f t="shared" si="11"/>
        <v>3435604</v>
      </c>
    </row>
    <row r="122" spans="1:6" x14ac:dyDescent="0.2">
      <c r="A122" s="32">
        <v>312</v>
      </c>
      <c r="B122" s="33">
        <v>12</v>
      </c>
      <c r="C122" s="34" t="s">
        <v>17</v>
      </c>
      <c r="D122" s="35">
        <v>1543</v>
      </c>
      <c r="E122" s="35">
        <v>0</v>
      </c>
      <c r="F122" s="35">
        <f t="shared" si="11"/>
        <v>1543</v>
      </c>
    </row>
    <row r="123" spans="1:6" x14ac:dyDescent="0.2">
      <c r="A123" s="32">
        <v>312</v>
      </c>
      <c r="B123" s="33" t="s">
        <v>82</v>
      </c>
      <c r="C123" s="34" t="s">
        <v>17</v>
      </c>
      <c r="D123" s="35">
        <v>5957</v>
      </c>
      <c r="E123" s="35">
        <v>0</v>
      </c>
      <c r="F123" s="35">
        <f t="shared" si="11"/>
        <v>5957</v>
      </c>
    </row>
    <row r="124" spans="1:6" hidden="1" x14ac:dyDescent="0.2">
      <c r="A124" s="32" t="s">
        <v>18</v>
      </c>
      <c r="B124" s="33">
        <v>11</v>
      </c>
      <c r="C124" s="34" t="s">
        <v>19</v>
      </c>
      <c r="D124" s="35">
        <v>0</v>
      </c>
      <c r="E124" s="35">
        <v>0</v>
      </c>
      <c r="F124" s="35">
        <f t="shared" si="11"/>
        <v>0</v>
      </c>
    </row>
    <row r="125" spans="1:6" x14ac:dyDescent="0.2">
      <c r="A125" s="32">
        <v>313</v>
      </c>
      <c r="B125" s="33">
        <v>12</v>
      </c>
      <c r="C125" s="34" t="s">
        <v>19</v>
      </c>
      <c r="D125" s="35">
        <v>140389</v>
      </c>
      <c r="E125" s="35">
        <v>0</v>
      </c>
      <c r="F125" s="35">
        <f t="shared" si="11"/>
        <v>140389</v>
      </c>
    </row>
    <row r="126" spans="1:6" hidden="1" x14ac:dyDescent="0.2">
      <c r="A126" s="32">
        <v>313</v>
      </c>
      <c r="B126" s="33">
        <v>51</v>
      </c>
      <c r="C126" s="34" t="s">
        <v>19</v>
      </c>
      <c r="D126" s="35">
        <v>0</v>
      </c>
      <c r="E126" s="35">
        <v>0</v>
      </c>
      <c r="F126" s="35">
        <f t="shared" si="11"/>
        <v>0</v>
      </c>
    </row>
    <row r="127" spans="1:6" x14ac:dyDescent="0.2">
      <c r="A127" s="32">
        <v>313</v>
      </c>
      <c r="B127" s="33">
        <v>559</v>
      </c>
      <c r="C127" s="34" t="s">
        <v>19</v>
      </c>
      <c r="D127" s="35">
        <v>569980</v>
      </c>
      <c r="E127" s="35">
        <v>0</v>
      </c>
      <c r="F127" s="35">
        <f t="shared" si="11"/>
        <v>569980</v>
      </c>
    </row>
    <row r="128" spans="1:6" x14ac:dyDescent="0.2">
      <c r="A128" s="36" t="s">
        <v>20</v>
      </c>
      <c r="B128" s="37"/>
      <c r="C128" s="38" t="s">
        <v>21</v>
      </c>
      <c r="D128" s="39">
        <f>SUM(D129:D145)</f>
        <v>4481766</v>
      </c>
      <c r="E128" s="39">
        <f>SUM(E129:E145)</f>
        <v>0</v>
      </c>
      <c r="F128" s="63">
        <f t="shared" si="11"/>
        <v>4481766</v>
      </c>
    </row>
    <row r="129" spans="1:6" x14ac:dyDescent="0.2">
      <c r="A129" s="32" t="s">
        <v>22</v>
      </c>
      <c r="B129" s="33">
        <v>11</v>
      </c>
      <c r="C129" s="34" t="s">
        <v>23</v>
      </c>
      <c r="D129" s="35">
        <v>3983</v>
      </c>
      <c r="E129" s="35">
        <v>0</v>
      </c>
      <c r="F129" s="35">
        <f t="shared" si="11"/>
        <v>3983</v>
      </c>
    </row>
    <row r="130" spans="1:6" x14ac:dyDescent="0.2">
      <c r="A130" s="32" t="s">
        <v>22</v>
      </c>
      <c r="B130" s="33">
        <v>12</v>
      </c>
      <c r="C130" s="34" t="s">
        <v>23</v>
      </c>
      <c r="D130" s="35">
        <v>73679</v>
      </c>
      <c r="E130" s="35">
        <v>0</v>
      </c>
      <c r="F130" s="35">
        <f t="shared" si="11"/>
        <v>73679</v>
      </c>
    </row>
    <row r="131" spans="1:6" x14ac:dyDescent="0.2">
      <c r="A131" s="32" t="s">
        <v>22</v>
      </c>
      <c r="B131" s="33">
        <v>51</v>
      </c>
      <c r="C131" s="34" t="s">
        <v>23</v>
      </c>
      <c r="D131" s="35">
        <v>8061</v>
      </c>
      <c r="E131" s="35">
        <v>0</v>
      </c>
      <c r="F131" s="35">
        <f t="shared" si="11"/>
        <v>8061</v>
      </c>
    </row>
    <row r="132" spans="1:6" x14ac:dyDescent="0.2">
      <c r="A132" s="32" t="s">
        <v>22</v>
      </c>
      <c r="B132" s="33" t="s">
        <v>82</v>
      </c>
      <c r="C132" s="34" t="s">
        <v>23</v>
      </c>
      <c r="D132" s="35">
        <v>328347</v>
      </c>
      <c r="E132" s="35">
        <v>0</v>
      </c>
      <c r="F132" s="35">
        <f t="shared" si="11"/>
        <v>328347</v>
      </c>
    </row>
    <row r="133" spans="1:6" x14ac:dyDescent="0.2">
      <c r="A133" s="32">
        <v>322</v>
      </c>
      <c r="B133" s="33">
        <v>11</v>
      </c>
      <c r="C133" s="34" t="s">
        <v>25</v>
      </c>
      <c r="D133" s="35">
        <v>95</v>
      </c>
      <c r="E133" s="35">
        <v>0</v>
      </c>
      <c r="F133" s="35">
        <f t="shared" si="11"/>
        <v>95</v>
      </c>
    </row>
    <row r="134" spans="1:6" x14ac:dyDescent="0.2">
      <c r="A134" s="32">
        <v>322</v>
      </c>
      <c r="B134" s="33">
        <v>12</v>
      </c>
      <c r="C134" s="34" t="s">
        <v>25</v>
      </c>
      <c r="D134" s="35">
        <v>32314</v>
      </c>
      <c r="E134" s="35">
        <v>0</v>
      </c>
      <c r="F134" s="35">
        <f t="shared" si="11"/>
        <v>32314</v>
      </c>
    </row>
    <row r="135" spans="1:6" x14ac:dyDescent="0.2">
      <c r="A135" s="32">
        <v>322</v>
      </c>
      <c r="B135" s="33">
        <v>559</v>
      </c>
      <c r="C135" s="34" t="s">
        <v>25</v>
      </c>
      <c r="D135" s="35">
        <v>139850</v>
      </c>
      <c r="E135" s="35">
        <v>0</v>
      </c>
      <c r="F135" s="35">
        <f t="shared" si="11"/>
        <v>139850</v>
      </c>
    </row>
    <row r="136" spans="1:6" x14ac:dyDescent="0.2">
      <c r="A136" s="32" t="s">
        <v>26</v>
      </c>
      <c r="B136" s="33">
        <v>11</v>
      </c>
      <c r="C136" s="34" t="s">
        <v>27</v>
      </c>
      <c r="D136" s="35">
        <v>138278</v>
      </c>
      <c r="E136" s="35">
        <v>0</v>
      </c>
      <c r="F136" s="35">
        <f t="shared" si="11"/>
        <v>138278</v>
      </c>
    </row>
    <row r="137" spans="1:6" x14ac:dyDescent="0.2">
      <c r="A137" s="32" t="s">
        <v>26</v>
      </c>
      <c r="B137" s="33">
        <v>12</v>
      </c>
      <c r="C137" s="34" t="s">
        <v>27</v>
      </c>
      <c r="D137" s="35">
        <v>579849</v>
      </c>
      <c r="E137" s="35">
        <v>0</v>
      </c>
      <c r="F137" s="35">
        <f t="shared" si="11"/>
        <v>579849</v>
      </c>
    </row>
    <row r="138" spans="1:6" x14ac:dyDescent="0.2">
      <c r="A138" s="32" t="s">
        <v>26</v>
      </c>
      <c r="B138" s="33">
        <v>51</v>
      </c>
      <c r="C138" s="34" t="s">
        <v>27</v>
      </c>
      <c r="D138" s="35">
        <v>145554</v>
      </c>
      <c r="E138" s="35">
        <v>0</v>
      </c>
      <c r="F138" s="35">
        <f t="shared" si="11"/>
        <v>145554</v>
      </c>
    </row>
    <row r="139" spans="1:6" x14ac:dyDescent="0.2">
      <c r="A139" s="32" t="s">
        <v>26</v>
      </c>
      <c r="B139" s="33" t="s">
        <v>82</v>
      </c>
      <c r="C139" s="34" t="s">
        <v>27</v>
      </c>
      <c r="D139" s="35">
        <v>2977187</v>
      </c>
      <c r="E139" s="35">
        <v>0</v>
      </c>
      <c r="F139" s="35">
        <f t="shared" si="11"/>
        <v>2977187</v>
      </c>
    </row>
    <row r="140" spans="1:6" hidden="1" x14ac:dyDescent="0.2">
      <c r="A140" s="32" t="s">
        <v>83</v>
      </c>
      <c r="B140" s="33">
        <v>11</v>
      </c>
      <c r="C140" s="34" t="s">
        <v>28</v>
      </c>
      <c r="D140" s="35">
        <v>0</v>
      </c>
      <c r="E140" s="35">
        <v>0</v>
      </c>
      <c r="F140" s="35">
        <f t="shared" si="11"/>
        <v>0</v>
      </c>
    </row>
    <row r="141" spans="1:6" x14ac:dyDescent="0.2">
      <c r="A141" s="32">
        <v>324</v>
      </c>
      <c r="B141" s="33">
        <v>12</v>
      </c>
      <c r="C141" s="34" t="s">
        <v>28</v>
      </c>
      <c r="D141" s="35">
        <v>9084</v>
      </c>
      <c r="E141" s="35">
        <v>0</v>
      </c>
      <c r="F141" s="35">
        <f t="shared" si="11"/>
        <v>9084</v>
      </c>
    </row>
    <row r="142" spans="1:6" x14ac:dyDescent="0.2">
      <c r="A142" s="32">
        <v>324</v>
      </c>
      <c r="B142" s="33">
        <v>559</v>
      </c>
      <c r="C142" s="34" t="s">
        <v>28</v>
      </c>
      <c r="D142" s="35">
        <v>21196</v>
      </c>
      <c r="E142" s="35">
        <v>0</v>
      </c>
      <c r="F142" s="35">
        <f t="shared" si="11"/>
        <v>21196</v>
      </c>
    </row>
    <row r="143" spans="1:6" hidden="1" x14ac:dyDescent="0.2">
      <c r="A143" s="32" t="s">
        <v>29</v>
      </c>
      <c r="B143" s="33">
        <v>11</v>
      </c>
      <c r="C143" s="34" t="s">
        <v>30</v>
      </c>
      <c r="D143" s="35">
        <v>0</v>
      </c>
      <c r="E143" s="35">
        <v>0</v>
      </c>
      <c r="F143" s="35">
        <f t="shared" si="11"/>
        <v>0</v>
      </c>
    </row>
    <row r="144" spans="1:6" x14ac:dyDescent="0.2">
      <c r="A144" s="32">
        <v>329</v>
      </c>
      <c r="B144" s="33">
        <v>12</v>
      </c>
      <c r="C144" s="34" t="s">
        <v>30</v>
      </c>
      <c r="D144" s="35">
        <v>2505</v>
      </c>
      <c r="E144" s="35">
        <v>0</v>
      </c>
      <c r="F144" s="35">
        <f t="shared" si="11"/>
        <v>2505</v>
      </c>
    </row>
    <row r="145" spans="1:6" x14ac:dyDescent="0.2">
      <c r="A145" s="32">
        <v>329</v>
      </c>
      <c r="B145" s="33">
        <v>559</v>
      </c>
      <c r="C145" s="34" t="s">
        <v>30</v>
      </c>
      <c r="D145" s="35">
        <v>21784</v>
      </c>
      <c r="E145" s="35">
        <v>0</v>
      </c>
      <c r="F145" s="35">
        <f t="shared" si="11"/>
        <v>21784</v>
      </c>
    </row>
    <row r="146" spans="1:6" x14ac:dyDescent="0.2">
      <c r="A146" s="36" t="s">
        <v>31</v>
      </c>
      <c r="B146" s="37"/>
      <c r="C146" s="38" t="s">
        <v>32</v>
      </c>
      <c r="D146" s="39">
        <f>SUM(D147:D148)</f>
        <v>3785</v>
      </c>
      <c r="E146" s="39">
        <f>SUM(E147:E148)</f>
        <v>0</v>
      </c>
      <c r="F146" s="63">
        <f t="shared" ref="F146:F209" si="18">D146-E146</f>
        <v>3785</v>
      </c>
    </row>
    <row r="147" spans="1:6" x14ac:dyDescent="0.2">
      <c r="A147" s="32" t="s">
        <v>33</v>
      </c>
      <c r="B147" s="33">
        <v>11</v>
      </c>
      <c r="C147" s="34" t="s">
        <v>34</v>
      </c>
      <c r="D147" s="35">
        <v>1285</v>
      </c>
      <c r="E147" s="35">
        <v>0</v>
      </c>
      <c r="F147" s="35">
        <f t="shared" si="18"/>
        <v>1285</v>
      </c>
    </row>
    <row r="148" spans="1:6" x14ac:dyDescent="0.2">
      <c r="A148" s="32" t="s">
        <v>33</v>
      </c>
      <c r="B148" s="33">
        <v>51</v>
      </c>
      <c r="C148" s="34" t="s">
        <v>34</v>
      </c>
      <c r="D148" s="35">
        <v>2500</v>
      </c>
      <c r="E148" s="35">
        <v>0</v>
      </c>
      <c r="F148" s="35">
        <f t="shared" si="18"/>
        <v>2500</v>
      </c>
    </row>
    <row r="149" spans="1:6" ht="22.5" hidden="1" x14ac:dyDescent="0.2">
      <c r="A149" s="49" t="s">
        <v>53</v>
      </c>
      <c r="B149" s="37"/>
      <c r="C149" s="38" t="s">
        <v>54</v>
      </c>
      <c r="D149" s="39">
        <f>SUM(D150:D152)</f>
        <v>0</v>
      </c>
      <c r="E149" s="39">
        <f>SUM(E150:E152)</f>
        <v>0</v>
      </c>
      <c r="F149" s="63">
        <f t="shared" si="18"/>
        <v>0</v>
      </c>
    </row>
    <row r="150" spans="1:6" hidden="1" x14ac:dyDescent="0.2">
      <c r="A150" s="32" t="s">
        <v>55</v>
      </c>
      <c r="B150" s="33">
        <v>11</v>
      </c>
      <c r="C150" s="34" t="s">
        <v>56</v>
      </c>
      <c r="D150" s="35">
        <v>0</v>
      </c>
      <c r="E150" s="35">
        <v>0</v>
      </c>
      <c r="F150" s="35">
        <f t="shared" si="18"/>
        <v>0</v>
      </c>
    </row>
    <row r="151" spans="1:6" hidden="1" x14ac:dyDescent="0.2">
      <c r="A151" s="32">
        <v>412</v>
      </c>
      <c r="B151" s="33">
        <v>12</v>
      </c>
      <c r="C151" s="34" t="s">
        <v>56</v>
      </c>
      <c r="D151" s="35">
        <v>0</v>
      </c>
      <c r="E151" s="35">
        <v>0</v>
      </c>
      <c r="F151" s="35">
        <f t="shared" si="18"/>
        <v>0</v>
      </c>
    </row>
    <row r="152" spans="1:6" hidden="1" x14ac:dyDescent="0.2">
      <c r="A152" s="32" t="s">
        <v>55</v>
      </c>
      <c r="B152" s="33">
        <v>559</v>
      </c>
      <c r="C152" s="34" t="s">
        <v>56</v>
      </c>
      <c r="D152" s="35">
        <v>0</v>
      </c>
      <c r="E152" s="35">
        <v>0</v>
      </c>
      <c r="F152" s="35">
        <f t="shared" si="18"/>
        <v>0</v>
      </c>
    </row>
    <row r="153" spans="1:6" ht="22.5" x14ac:dyDescent="0.2">
      <c r="A153" s="36" t="s">
        <v>37</v>
      </c>
      <c r="B153" s="37"/>
      <c r="C153" s="38" t="s">
        <v>38</v>
      </c>
      <c r="D153" s="39">
        <f>SUM(D154:D161)</f>
        <v>530174</v>
      </c>
      <c r="E153" s="39">
        <f>SUM(E154:E161)</f>
        <v>0</v>
      </c>
      <c r="F153" s="63">
        <f t="shared" si="18"/>
        <v>530174</v>
      </c>
    </row>
    <row r="154" spans="1:6" hidden="1" x14ac:dyDescent="0.2">
      <c r="A154" s="32" t="s">
        <v>39</v>
      </c>
      <c r="B154" s="33">
        <v>11</v>
      </c>
      <c r="C154" s="34" t="s">
        <v>40</v>
      </c>
      <c r="D154" s="35">
        <v>0</v>
      </c>
      <c r="E154" s="35">
        <v>0</v>
      </c>
      <c r="F154" s="35">
        <f t="shared" si="18"/>
        <v>0</v>
      </c>
    </row>
    <row r="155" spans="1:6" x14ac:dyDescent="0.2">
      <c r="A155" s="32" t="s">
        <v>39</v>
      </c>
      <c r="B155" s="33">
        <v>12</v>
      </c>
      <c r="C155" s="34" t="s">
        <v>40</v>
      </c>
      <c r="D155" s="35">
        <v>8455</v>
      </c>
      <c r="E155" s="35">
        <v>0</v>
      </c>
      <c r="F155" s="35">
        <f t="shared" si="18"/>
        <v>8455</v>
      </c>
    </row>
    <row r="156" spans="1:6" hidden="1" x14ac:dyDescent="0.2">
      <c r="A156" s="32" t="s">
        <v>39</v>
      </c>
      <c r="B156" s="33">
        <v>51</v>
      </c>
      <c r="C156" s="34" t="s">
        <v>40</v>
      </c>
      <c r="D156" s="35">
        <v>0</v>
      </c>
      <c r="E156" s="35">
        <v>0</v>
      </c>
      <c r="F156" s="35">
        <f t="shared" si="18"/>
        <v>0</v>
      </c>
    </row>
    <row r="157" spans="1:6" x14ac:dyDescent="0.2">
      <c r="A157" s="32" t="s">
        <v>39</v>
      </c>
      <c r="B157" s="33">
        <v>559</v>
      </c>
      <c r="C157" s="34" t="s">
        <v>40</v>
      </c>
      <c r="D157" s="35">
        <v>60086</v>
      </c>
      <c r="E157" s="35">
        <v>0</v>
      </c>
      <c r="F157" s="35">
        <f t="shared" si="18"/>
        <v>60086</v>
      </c>
    </row>
    <row r="158" spans="1:6" x14ac:dyDescent="0.2">
      <c r="A158" s="32" t="s">
        <v>57</v>
      </c>
      <c r="B158" s="33">
        <v>11</v>
      </c>
      <c r="C158" s="34" t="s">
        <v>58</v>
      </c>
      <c r="D158" s="35">
        <v>80025</v>
      </c>
      <c r="E158" s="35">
        <v>0</v>
      </c>
      <c r="F158" s="35">
        <f t="shared" si="18"/>
        <v>80025</v>
      </c>
    </row>
    <row r="159" spans="1:6" x14ac:dyDescent="0.2">
      <c r="A159" s="44">
        <v>426</v>
      </c>
      <c r="B159" s="45">
        <v>12</v>
      </c>
      <c r="C159" s="46" t="s">
        <v>58</v>
      </c>
      <c r="D159" s="47">
        <v>21909</v>
      </c>
      <c r="E159" s="35">
        <v>0</v>
      </c>
      <c r="F159" s="35">
        <f t="shared" si="18"/>
        <v>21909</v>
      </c>
    </row>
    <row r="160" spans="1:6" hidden="1" x14ac:dyDescent="0.2">
      <c r="A160" s="44">
        <v>426</v>
      </c>
      <c r="B160" s="45">
        <v>51</v>
      </c>
      <c r="C160" s="46" t="s">
        <v>58</v>
      </c>
      <c r="D160" s="47">
        <v>0</v>
      </c>
      <c r="E160" s="35">
        <v>0</v>
      </c>
      <c r="F160" s="35">
        <f t="shared" si="18"/>
        <v>0</v>
      </c>
    </row>
    <row r="161" spans="1:6" x14ac:dyDescent="0.2">
      <c r="A161" s="44">
        <v>426</v>
      </c>
      <c r="B161" s="45">
        <v>559</v>
      </c>
      <c r="C161" s="46" t="s">
        <v>58</v>
      </c>
      <c r="D161" s="47">
        <v>359699</v>
      </c>
      <c r="E161" s="35">
        <v>0</v>
      </c>
      <c r="F161" s="35">
        <f t="shared" si="18"/>
        <v>359699</v>
      </c>
    </row>
    <row r="162" spans="1:6" ht="22.5" x14ac:dyDescent="0.2">
      <c r="A162" s="36">
        <v>45</v>
      </c>
      <c r="B162" s="37"/>
      <c r="C162" s="38" t="s">
        <v>59</v>
      </c>
      <c r="D162" s="39">
        <f>SUM(D163:D165)</f>
        <v>1012448</v>
      </c>
      <c r="E162" s="39">
        <f>SUM(E163:E165)</f>
        <v>0</v>
      </c>
      <c r="F162" s="63">
        <f t="shared" si="18"/>
        <v>1012448</v>
      </c>
    </row>
    <row r="163" spans="1:6" x14ac:dyDescent="0.2">
      <c r="A163" s="32">
        <v>454</v>
      </c>
      <c r="B163" s="33">
        <v>11</v>
      </c>
      <c r="C163" s="34" t="s">
        <v>77</v>
      </c>
      <c r="D163" s="35">
        <v>85812</v>
      </c>
      <c r="E163" s="35">
        <v>0</v>
      </c>
      <c r="F163" s="35">
        <f t="shared" si="18"/>
        <v>85812</v>
      </c>
    </row>
    <row r="164" spans="1:6" x14ac:dyDescent="0.2">
      <c r="A164" s="32">
        <v>454</v>
      </c>
      <c r="B164" s="33">
        <v>12</v>
      </c>
      <c r="C164" s="34" t="s">
        <v>77</v>
      </c>
      <c r="D164" s="35">
        <v>203474</v>
      </c>
      <c r="E164" s="35">
        <v>0</v>
      </c>
      <c r="F164" s="35">
        <f t="shared" si="18"/>
        <v>203474</v>
      </c>
    </row>
    <row r="165" spans="1:6" ht="13.5" thickBot="1" x14ac:dyDescent="0.25">
      <c r="A165" s="32">
        <v>454</v>
      </c>
      <c r="B165" s="33">
        <v>559</v>
      </c>
      <c r="C165" s="34" t="s">
        <v>77</v>
      </c>
      <c r="D165" s="35">
        <v>723162</v>
      </c>
      <c r="E165" s="35">
        <v>0</v>
      </c>
      <c r="F165" s="47">
        <f t="shared" si="18"/>
        <v>723162</v>
      </c>
    </row>
    <row r="166" spans="1:6" ht="63.75" hidden="1" thickBot="1" x14ac:dyDescent="0.25">
      <c r="A166" s="24" t="s">
        <v>84</v>
      </c>
      <c r="B166" s="40"/>
      <c r="C166" s="26" t="s">
        <v>85</v>
      </c>
      <c r="D166" s="27">
        <f>D167</f>
        <v>0</v>
      </c>
      <c r="E166" s="62">
        <f>E167</f>
        <v>0</v>
      </c>
      <c r="F166" s="69">
        <f t="shared" si="18"/>
        <v>0</v>
      </c>
    </row>
    <row r="167" spans="1:6" hidden="1" x14ac:dyDescent="0.2">
      <c r="A167" s="28" t="s">
        <v>20</v>
      </c>
      <c r="B167" s="42"/>
      <c r="C167" s="30" t="s">
        <v>21</v>
      </c>
      <c r="D167" s="31">
        <f>SUM(D168:D169)</f>
        <v>0</v>
      </c>
      <c r="E167" s="31">
        <f>SUM(E168:E169)</f>
        <v>0</v>
      </c>
      <c r="F167" s="67">
        <f t="shared" si="18"/>
        <v>0</v>
      </c>
    </row>
    <row r="168" spans="1:6" hidden="1" x14ac:dyDescent="0.2">
      <c r="A168" s="32" t="s">
        <v>26</v>
      </c>
      <c r="B168" s="33">
        <v>12</v>
      </c>
      <c r="C168" s="34" t="s">
        <v>27</v>
      </c>
      <c r="D168" s="35">
        <v>0</v>
      </c>
      <c r="E168" s="35">
        <v>0</v>
      </c>
      <c r="F168" s="35">
        <f t="shared" si="18"/>
        <v>0</v>
      </c>
    </row>
    <row r="169" spans="1:6" ht="13.5" hidden="1" thickBot="1" x14ac:dyDescent="0.25">
      <c r="A169" s="44" t="s">
        <v>26</v>
      </c>
      <c r="B169" s="45">
        <v>51</v>
      </c>
      <c r="C169" s="46" t="s">
        <v>27</v>
      </c>
      <c r="D169" s="47">
        <v>0</v>
      </c>
      <c r="E169" s="35">
        <v>0</v>
      </c>
      <c r="F169" s="47">
        <f t="shared" si="18"/>
        <v>0</v>
      </c>
    </row>
    <row r="170" spans="1:6" ht="21.75" thickBot="1" x14ac:dyDescent="0.25">
      <c r="A170" s="53" t="s">
        <v>86</v>
      </c>
      <c r="B170" s="40"/>
      <c r="C170" s="50" t="s">
        <v>87</v>
      </c>
      <c r="D170" s="51">
        <f>D171+D180+D187+D190+D195</f>
        <v>547162</v>
      </c>
      <c r="E170" s="70">
        <f>E171+E180+E187+E190+E195</f>
        <v>0</v>
      </c>
      <c r="F170" s="69">
        <f t="shared" si="18"/>
        <v>547162</v>
      </c>
    </row>
    <row r="171" spans="1:6" x14ac:dyDescent="0.2">
      <c r="A171" s="52">
        <v>31</v>
      </c>
      <c r="B171" s="42"/>
      <c r="C171" s="30" t="s">
        <v>13</v>
      </c>
      <c r="D171" s="31">
        <f>SUM(D172:D179)</f>
        <v>433284</v>
      </c>
      <c r="E171" s="31">
        <f>SUM(E172:E179)</f>
        <v>0</v>
      </c>
      <c r="F171" s="67">
        <f t="shared" si="18"/>
        <v>433284</v>
      </c>
    </row>
    <row r="172" spans="1:6" hidden="1" x14ac:dyDescent="0.2">
      <c r="A172" s="32">
        <v>311</v>
      </c>
      <c r="B172" s="33">
        <v>11</v>
      </c>
      <c r="C172" s="34" t="s">
        <v>88</v>
      </c>
      <c r="D172" s="35">
        <v>0</v>
      </c>
      <c r="E172" s="35">
        <v>0</v>
      </c>
      <c r="F172" s="35">
        <f t="shared" si="18"/>
        <v>0</v>
      </c>
    </row>
    <row r="173" spans="1:6" x14ac:dyDescent="0.2">
      <c r="A173" s="32">
        <v>311</v>
      </c>
      <c r="B173" s="33">
        <v>12</v>
      </c>
      <c r="C173" s="34" t="s">
        <v>88</v>
      </c>
      <c r="D173" s="35">
        <v>55788</v>
      </c>
      <c r="E173" s="35">
        <v>0</v>
      </c>
      <c r="F173" s="35">
        <f t="shared" si="18"/>
        <v>55788</v>
      </c>
    </row>
    <row r="174" spans="1:6" x14ac:dyDescent="0.2">
      <c r="A174" s="32">
        <v>311</v>
      </c>
      <c r="B174" s="33" t="s">
        <v>89</v>
      </c>
      <c r="C174" s="34" t="s">
        <v>88</v>
      </c>
      <c r="D174" s="35">
        <v>316130</v>
      </c>
      <c r="E174" s="35">
        <v>0</v>
      </c>
      <c r="F174" s="35">
        <f t="shared" si="18"/>
        <v>316130</v>
      </c>
    </row>
    <row r="175" spans="1:6" hidden="1" x14ac:dyDescent="0.2">
      <c r="A175" s="32">
        <v>312</v>
      </c>
      <c r="B175" s="33">
        <v>12</v>
      </c>
      <c r="C175" s="34" t="s">
        <v>17</v>
      </c>
      <c r="D175" s="35">
        <v>0</v>
      </c>
      <c r="E175" s="35">
        <v>0</v>
      </c>
      <c r="F175" s="35">
        <f t="shared" si="18"/>
        <v>0</v>
      </c>
    </row>
    <row r="176" spans="1:6" hidden="1" x14ac:dyDescent="0.2">
      <c r="A176" s="32">
        <v>312</v>
      </c>
      <c r="B176" s="33">
        <v>561</v>
      </c>
      <c r="C176" s="34" t="s">
        <v>17</v>
      </c>
      <c r="D176" s="35">
        <v>0</v>
      </c>
      <c r="E176" s="35">
        <v>0</v>
      </c>
      <c r="F176" s="35">
        <f t="shared" si="18"/>
        <v>0</v>
      </c>
    </row>
    <row r="177" spans="1:6" hidden="1" x14ac:dyDescent="0.2">
      <c r="A177" s="32">
        <v>313</v>
      </c>
      <c r="B177" s="33">
        <v>11</v>
      </c>
      <c r="C177" s="34" t="s">
        <v>19</v>
      </c>
      <c r="D177" s="35">
        <v>0</v>
      </c>
      <c r="E177" s="35">
        <v>0</v>
      </c>
      <c r="F177" s="35">
        <f t="shared" si="18"/>
        <v>0</v>
      </c>
    </row>
    <row r="178" spans="1:6" x14ac:dyDescent="0.2">
      <c r="A178" s="32">
        <v>313</v>
      </c>
      <c r="B178" s="33">
        <v>12</v>
      </c>
      <c r="C178" s="34" t="s">
        <v>19</v>
      </c>
      <c r="D178" s="35">
        <v>9205</v>
      </c>
      <c r="E178" s="35">
        <v>0</v>
      </c>
      <c r="F178" s="35">
        <f t="shared" si="18"/>
        <v>9205</v>
      </c>
    </row>
    <row r="179" spans="1:6" x14ac:dyDescent="0.2">
      <c r="A179" s="32">
        <v>313</v>
      </c>
      <c r="B179" s="33" t="s">
        <v>89</v>
      </c>
      <c r="C179" s="34" t="s">
        <v>19</v>
      </c>
      <c r="D179" s="35">
        <v>52161</v>
      </c>
      <c r="E179" s="35">
        <v>0</v>
      </c>
      <c r="F179" s="35">
        <f t="shared" si="18"/>
        <v>52161</v>
      </c>
    </row>
    <row r="180" spans="1:6" x14ac:dyDescent="0.2">
      <c r="A180" s="49">
        <v>32</v>
      </c>
      <c r="B180" s="37"/>
      <c r="C180" s="38" t="s">
        <v>21</v>
      </c>
      <c r="D180" s="39">
        <f>SUM(D181:D186)</f>
        <v>113878</v>
      </c>
      <c r="E180" s="39">
        <f>SUM(E181:E186)</f>
        <v>0</v>
      </c>
      <c r="F180" s="63">
        <f t="shared" si="18"/>
        <v>113878</v>
      </c>
    </row>
    <row r="181" spans="1:6" x14ac:dyDescent="0.2">
      <c r="A181" s="32">
        <v>321</v>
      </c>
      <c r="B181" s="33">
        <v>12</v>
      </c>
      <c r="C181" s="34" t="s">
        <v>23</v>
      </c>
      <c r="D181" s="35">
        <v>5070</v>
      </c>
      <c r="E181" s="35">
        <v>0</v>
      </c>
      <c r="F181" s="35">
        <f t="shared" si="18"/>
        <v>5070</v>
      </c>
    </row>
    <row r="182" spans="1:6" x14ac:dyDescent="0.2">
      <c r="A182" s="32">
        <v>321</v>
      </c>
      <c r="B182" s="33" t="s">
        <v>89</v>
      </c>
      <c r="C182" s="34" t="s">
        <v>23</v>
      </c>
      <c r="D182" s="35">
        <v>28728</v>
      </c>
      <c r="E182" s="35">
        <v>0</v>
      </c>
      <c r="F182" s="35">
        <f t="shared" si="18"/>
        <v>28728</v>
      </c>
    </row>
    <row r="183" spans="1:6" x14ac:dyDescent="0.2">
      <c r="A183" s="32">
        <v>323</v>
      </c>
      <c r="B183" s="33">
        <v>12</v>
      </c>
      <c r="C183" s="34" t="s">
        <v>27</v>
      </c>
      <c r="D183" s="35">
        <v>12012</v>
      </c>
      <c r="E183" s="35">
        <v>0</v>
      </c>
      <c r="F183" s="35">
        <f t="shared" si="18"/>
        <v>12012</v>
      </c>
    </row>
    <row r="184" spans="1:6" ht="13.5" thickBot="1" x14ac:dyDescent="0.25">
      <c r="A184" s="32">
        <v>323</v>
      </c>
      <c r="B184" s="33" t="s">
        <v>89</v>
      </c>
      <c r="C184" s="34" t="s">
        <v>27</v>
      </c>
      <c r="D184" s="35">
        <v>68068</v>
      </c>
      <c r="E184" s="35">
        <v>0</v>
      </c>
      <c r="F184" s="35">
        <f t="shared" si="18"/>
        <v>68068</v>
      </c>
    </row>
    <row r="185" spans="1:6" hidden="1" x14ac:dyDescent="0.2">
      <c r="A185" s="32">
        <v>329</v>
      </c>
      <c r="B185" s="33">
        <v>12</v>
      </c>
      <c r="C185" s="34" t="s">
        <v>30</v>
      </c>
      <c r="D185" s="35">
        <v>0</v>
      </c>
      <c r="E185" s="35">
        <v>0</v>
      </c>
      <c r="F185" s="35">
        <f t="shared" si="18"/>
        <v>0</v>
      </c>
    </row>
    <row r="186" spans="1:6" hidden="1" x14ac:dyDescent="0.2">
      <c r="A186" s="32">
        <v>329</v>
      </c>
      <c r="B186" s="33">
        <v>561</v>
      </c>
      <c r="C186" s="34" t="s">
        <v>30</v>
      </c>
      <c r="D186" s="35">
        <v>0</v>
      </c>
      <c r="E186" s="35">
        <v>0</v>
      </c>
      <c r="F186" s="35">
        <f t="shared" si="18"/>
        <v>0</v>
      </c>
    </row>
    <row r="187" spans="1:6" ht="22.5" hidden="1" x14ac:dyDescent="0.2">
      <c r="A187" s="49" t="s">
        <v>53</v>
      </c>
      <c r="B187" s="37"/>
      <c r="C187" s="38" t="s">
        <v>54</v>
      </c>
      <c r="D187" s="39">
        <f>SUM(D188:D189)</f>
        <v>0</v>
      </c>
      <c r="E187" s="39">
        <f>SUM(E188:E189)</f>
        <v>0</v>
      </c>
      <c r="F187" s="63">
        <f t="shared" si="18"/>
        <v>0</v>
      </c>
    </row>
    <row r="188" spans="1:6" hidden="1" x14ac:dyDescent="0.2">
      <c r="A188" s="32" t="s">
        <v>55</v>
      </c>
      <c r="B188" s="33">
        <v>12</v>
      </c>
      <c r="C188" s="34" t="s">
        <v>56</v>
      </c>
      <c r="D188" s="35">
        <v>0</v>
      </c>
      <c r="E188" s="35">
        <v>0</v>
      </c>
      <c r="F188" s="35">
        <f t="shared" si="18"/>
        <v>0</v>
      </c>
    </row>
    <row r="189" spans="1:6" hidden="1" x14ac:dyDescent="0.2">
      <c r="A189" s="32">
        <v>412</v>
      </c>
      <c r="B189" s="33">
        <v>561</v>
      </c>
      <c r="C189" s="34" t="s">
        <v>56</v>
      </c>
      <c r="D189" s="35">
        <v>0</v>
      </c>
      <c r="E189" s="35">
        <v>0</v>
      </c>
      <c r="F189" s="35">
        <f t="shared" si="18"/>
        <v>0</v>
      </c>
    </row>
    <row r="190" spans="1:6" ht="22.5" hidden="1" x14ac:dyDescent="0.2">
      <c r="A190" s="49">
        <v>42</v>
      </c>
      <c r="B190" s="37"/>
      <c r="C190" s="38" t="s">
        <v>38</v>
      </c>
      <c r="D190" s="39">
        <f>SUM(D191:D194)</f>
        <v>0</v>
      </c>
      <c r="E190" s="39">
        <f>SUM(E191:E194)</f>
        <v>0</v>
      </c>
      <c r="F190" s="63">
        <f t="shared" si="18"/>
        <v>0</v>
      </c>
    </row>
    <row r="191" spans="1:6" hidden="1" x14ac:dyDescent="0.2">
      <c r="A191" s="32" t="s">
        <v>39</v>
      </c>
      <c r="B191" s="33">
        <v>12</v>
      </c>
      <c r="C191" s="34" t="s">
        <v>40</v>
      </c>
      <c r="D191" s="35">
        <v>0</v>
      </c>
      <c r="E191" s="35">
        <v>0</v>
      </c>
      <c r="F191" s="35">
        <f t="shared" si="18"/>
        <v>0</v>
      </c>
    </row>
    <row r="192" spans="1:6" hidden="1" x14ac:dyDescent="0.2">
      <c r="A192" s="32" t="s">
        <v>39</v>
      </c>
      <c r="B192" s="33">
        <v>561</v>
      </c>
      <c r="C192" s="34" t="s">
        <v>40</v>
      </c>
      <c r="D192" s="35">
        <v>0</v>
      </c>
      <c r="E192" s="35">
        <v>0</v>
      </c>
      <c r="F192" s="35">
        <f t="shared" si="18"/>
        <v>0</v>
      </c>
    </row>
    <row r="193" spans="1:6" hidden="1" x14ac:dyDescent="0.2">
      <c r="A193" s="32">
        <v>426</v>
      </c>
      <c r="B193" s="33">
        <v>12</v>
      </c>
      <c r="C193" s="34" t="s">
        <v>58</v>
      </c>
      <c r="D193" s="35">
        <v>0</v>
      </c>
      <c r="E193" s="35">
        <v>0</v>
      </c>
      <c r="F193" s="35">
        <f t="shared" si="18"/>
        <v>0</v>
      </c>
    </row>
    <row r="194" spans="1:6" hidden="1" x14ac:dyDescent="0.2">
      <c r="A194" s="44">
        <v>426</v>
      </c>
      <c r="B194" s="33" t="s">
        <v>89</v>
      </c>
      <c r="C194" s="46" t="s">
        <v>58</v>
      </c>
      <c r="D194" s="47">
        <v>0</v>
      </c>
      <c r="E194" s="35">
        <v>0</v>
      </c>
      <c r="F194" s="35">
        <f t="shared" si="18"/>
        <v>0</v>
      </c>
    </row>
    <row r="195" spans="1:6" ht="22.5" hidden="1" x14ac:dyDescent="0.2">
      <c r="A195" s="36">
        <v>45</v>
      </c>
      <c r="B195" s="37"/>
      <c r="C195" s="38" t="s">
        <v>59</v>
      </c>
      <c r="D195" s="39">
        <f>SUM(D196:D199)</f>
        <v>0</v>
      </c>
      <c r="E195" s="39">
        <f>SUM(E196:E199)</f>
        <v>0</v>
      </c>
      <c r="F195" s="63">
        <f t="shared" si="18"/>
        <v>0</v>
      </c>
    </row>
    <row r="196" spans="1:6" hidden="1" x14ac:dyDescent="0.2">
      <c r="A196" s="32">
        <v>451</v>
      </c>
      <c r="B196" s="33">
        <v>12</v>
      </c>
      <c r="C196" s="34" t="s">
        <v>60</v>
      </c>
      <c r="D196" s="35">
        <v>0</v>
      </c>
      <c r="E196" s="35">
        <v>0</v>
      </c>
      <c r="F196" s="35">
        <f t="shared" si="18"/>
        <v>0</v>
      </c>
    </row>
    <row r="197" spans="1:6" hidden="1" x14ac:dyDescent="0.2">
      <c r="A197" s="32">
        <v>451</v>
      </c>
      <c r="B197" s="33">
        <v>561</v>
      </c>
      <c r="C197" s="34" t="s">
        <v>60</v>
      </c>
      <c r="D197" s="35">
        <v>0</v>
      </c>
      <c r="E197" s="35">
        <v>0</v>
      </c>
      <c r="F197" s="35">
        <f t="shared" si="18"/>
        <v>0</v>
      </c>
    </row>
    <row r="198" spans="1:6" hidden="1" x14ac:dyDescent="0.2">
      <c r="A198" s="32">
        <v>454</v>
      </c>
      <c r="B198" s="33">
        <v>12</v>
      </c>
      <c r="C198" s="34" t="s">
        <v>77</v>
      </c>
      <c r="D198" s="35">
        <v>0</v>
      </c>
      <c r="E198" s="35">
        <v>0</v>
      </c>
      <c r="F198" s="35">
        <f t="shared" si="18"/>
        <v>0</v>
      </c>
    </row>
    <row r="199" spans="1:6" ht="13.5" hidden="1" thickBot="1" x14ac:dyDescent="0.25">
      <c r="A199" s="32">
        <v>454</v>
      </c>
      <c r="B199" s="33">
        <v>561</v>
      </c>
      <c r="C199" s="34" t="s">
        <v>77</v>
      </c>
      <c r="D199" s="35">
        <v>0</v>
      </c>
      <c r="E199" s="35">
        <v>0</v>
      </c>
      <c r="F199" s="47">
        <f t="shared" si="18"/>
        <v>0</v>
      </c>
    </row>
    <row r="200" spans="1:6" s="56" customFormat="1" ht="42.75" thickBot="1" x14ac:dyDescent="0.25">
      <c r="A200" s="53" t="s">
        <v>90</v>
      </c>
      <c r="B200" s="54"/>
      <c r="C200" s="50" t="s">
        <v>91</v>
      </c>
      <c r="D200" s="55">
        <f>D201</f>
        <v>514926</v>
      </c>
      <c r="E200" s="71">
        <f t="shared" ref="E200" si="19">E201</f>
        <v>0</v>
      </c>
      <c r="F200" s="69">
        <f t="shared" si="18"/>
        <v>514926</v>
      </c>
    </row>
    <row r="201" spans="1:6" s="56" customFormat="1" x14ac:dyDescent="0.2">
      <c r="A201" s="52">
        <v>32</v>
      </c>
      <c r="B201" s="57"/>
      <c r="C201" s="30" t="s">
        <v>21</v>
      </c>
      <c r="D201" s="31">
        <f>SUM(D202:D203)</f>
        <v>514926</v>
      </c>
      <c r="E201" s="31">
        <f t="shared" ref="E201" si="20">SUM(E202:E203)</f>
        <v>0</v>
      </c>
      <c r="F201" s="67">
        <f t="shared" si="18"/>
        <v>514926</v>
      </c>
    </row>
    <row r="202" spans="1:6" s="56" customFormat="1" x14ac:dyDescent="0.2">
      <c r="A202" s="44">
        <v>323</v>
      </c>
      <c r="B202" s="58">
        <v>12</v>
      </c>
      <c r="C202" s="59" t="s">
        <v>27</v>
      </c>
      <c r="D202" s="60">
        <v>51493</v>
      </c>
      <c r="E202" s="35">
        <v>0</v>
      </c>
      <c r="F202" s="35">
        <f t="shared" si="18"/>
        <v>51493</v>
      </c>
    </row>
    <row r="203" spans="1:6" s="56" customFormat="1" ht="13.5" thickBot="1" x14ac:dyDescent="0.25">
      <c r="A203" s="44">
        <v>323</v>
      </c>
      <c r="B203" s="58">
        <v>51</v>
      </c>
      <c r="C203" s="59" t="s">
        <v>27</v>
      </c>
      <c r="D203" s="60">
        <v>463433</v>
      </c>
      <c r="E203" s="35">
        <v>0</v>
      </c>
      <c r="F203" s="47">
        <f t="shared" si="18"/>
        <v>463433</v>
      </c>
    </row>
    <row r="204" spans="1:6" ht="13.5" thickBot="1" x14ac:dyDescent="0.25">
      <c r="A204" s="48" t="s">
        <v>92</v>
      </c>
      <c r="B204" s="40"/>
      <c r="C204" s="26" t="s">
        <v>93</v>
      </c>
      <c r="D204" s="27">
        <f>D205+D208+D213+D215</f>
        <v>8047449</v>
      </c>
      <c r="E204" s="62">
        <f t="shared" ref="E204" si="21">E205+E208+E213+E215</f>
        <v>0</v>
      </c>
      <c r="F204" s="69">
        <f t="shared" si="18"/>
        <v>8047449</v>
      </c>
    </row>
    <row r="205" spans="1:6" x14ac:dyDescent="0.2">
      <c r="A205" s="28" t="s">
        <v>12</v>
      </c>
      <c r="B205" s="42"/>
      <c r="C205" s="30" t="s">
        <v>13</v>
      </c>
      <c r="D205" s="31">
        <f>SUM(D206:D207)</f>
        <v>393871</v>
      </c>
      <c r="E205" s="31">
        <f>SUM(E206:E207)</f>
        <v>0</v>
      </c>
      <c r="F205" s="67">
        <f t="shared" si="18"/>
        <v>393871</v>
      </c>
    </row>
    <row r="206" spans="1:6" x14ac:dyDescent="0.2">
      <c r="A206" s="32" t="s">
        <v>14</v>
      </c>
      <c r="B206" s="33">
        <v>11</v>
      </c>
      <c r="C206" s="34" t="s">
        <v>15</v>
      </c>
      <c r="D206" s="35">
        <v>337918</v>
      </c>
      <c r="E206" s="35">
        <v>0</v>
      </c>
      <c r="F206" s="35">
        <f t="shared" si="18"/>
        <v>337918</v>
      </c>
    </row>
    <row r="207" spans="1:6" x14ac:dyDescent="0.2">
      <c r="A207" s="32">
        <v>313</v>
      </c>
      <c r="B207" s="33">
        <v>11</v>
      </c>
      <c r="C207" s="34" t="s">
        <v>19</v>
      </c>
      <c r="D207" s="35">
        <v>55953</v>
      </c>
      <c r="E207" s="35">
        <v>0</v>
      </c>
      <c r="F207" s="35">
        <f t="shared" si="18"/>
        <v>55953</v>
      </c>
    </row>
    <row r="208" spans="1:6" x14ac:dyDescent="0.2">
      <c r="A208" s="49">
        <v>32</v>
      </c>
      <c r="B208" s="37"/>
      <c r="C208" s="38" t="s">
        <v>21</v>
      </c>
      <c r="D208" s="39">
        <f>SUM(D209:D212)</f>
        <v>654728</v>
      </c>
      <c r="E208" s="39">
        <f>SUM(E209:E212)</f>
        <v>0</v>
      </c>
      <c r="F208" s="63">
        <f t="shared" si="18"/>
        <v>654728</v>
      </c>
    </row>
    <row r="209" spans="1:6" x14ac:dyDescent="0.2">
      <c r="A209" s="32">
        <v>321</v>
      </c>
      <c r="B209" s="33">
        <v>11</v>
      </c>
      <c r="C209" s="34" t="s">
        <v>23</v>
      </c>
      <c r="D209" s="35">
        <v>94728</v>
      </c>
      <c r="E209" s="35">
        <v>0</v>
      </c>
      <c r="F209" s="35">
        <f t="shared" si="18"/>
        <v>94728</v>
      </c>
    </row>
    <row r="210" spans="1:6" x14ac:dyDescent="0.2">
      <c r="A210" s="32">
        <v>322</v>
      </c>
      <c r="B210" s="33">
        <v>11</v>
      </c>
      <c r="C210" s="34" t="s">
        <v>25</v>
      </c>
      <c r="D210" s="35">
        <v>20000</v>
      </c>
      <c r="E210" s="35">
        <v>0</v>
      </c>
      <c r="F210" s="35">
        <f t="shared" ref="F210:F244" si="22">D210-E210</f>
        <v>20000</v>
      </c>
    </row>
    <row r="211" spans="1:6" x14ac:dyDescent="0.2">
      <c r="A211" s="32">
        <v>323</v>
      </c>
      <c r="B211" s="33">
        <v>11</v>
      </c>
      <c r="C211" s="34" t="s">
        <v>27</v>
      </c>
      <c r="D211" s="35">
        <v>540000</v>
      </c>
      <c r="E211" s="35">
        <v>0</v>
      </c>
      <c r="F211" s="35">
        <f t="shared" si="22"/>
        <v>540000</v>
      </c>
    </row>
    <row r="212" spans="1:6" hidden="1" x14ac:dyDescent="0.2">
      <c r="A212" s="32">
        <v>329</v>
      </c>
      <c r="B212" s="33">
        <v>11</v>
      </c>
      <c r="C212" s="34" t="s">
        <v>30</v>
      </c>
      <c r="D212" s="35">
        <v>0</v>
      </c>
      <c r="E212" s="35">
        <v>0</v>
      </c>
      <c r="F212" s="35">
        <f t="shared" si="22"/>
        <v>0</v>
      </c>
    </row>
    <row r="213" spans="1:6" ht="22.5" x14ac:dyDescent="0.2">
      <c r="A213" s="49">
        <v>42</v>
      </c>
      <c r="B213" s="37"/>
      <c r="C213" s="38" t="s">
        <v>38</v>
      </c>
      <c r="D213" s="39">
        <f>SUM(D214)</f>
        <v>6998850</v>
      </c>
      <c r="E213" s="39">
        <f>SUM(E214)</f>
        <v>0</v>
      </c>
      <c r="F213" s="63">
        <f t="shared" si="22"/>
        <v>6998850</v>
      </c>
    </row>
    <row r="214" spans="1:6" ht="13.5" thickBot="1" x14ac:dyDescent="0.25">
      <c r="A214" s="32" t="s">
        <v>39</v>
      </c>
      <c r="B214" s="33">
        <v>11</v>
      </c>
      <c r="C214" s="34" t="s">
        <v>40</v>
      </c>
      <c r="D214" s="35">
        <v>6998850</v>
      </c>
      <c r="E214" s="35">
        <v>0</v>
      </c>
      <c r="F214" s="35">
        <f t="shared" si="22"/>
        <v>6998850</v>
      </c>
    </row>
    <row r="215" spans="1:6" ht="22.5" hidden="1" x14ac:dyDescent="0.2">
      <c r="A215" s="36">
        <v>45</v>
      </c>
      <c r="B215" s="37"/>
      <c r="C215" s="38" t="s">
        <v>59</v>
      </c>
      <c r="D215" s="39">
        <f>SUM(D216:D217)</f>
        <v>0</v>
      </c>
      <c r="E215" s="39">
        <f>SUM(E216:E217)</f>
        <v>0</v>
      </c>
      <c r="F215" s="63">
        <f t="shared" si="22"/>
        <v>0</v>
      </c>
    </row>
    <row r="216" spans="1:6" hidden="1" x14ac:dyDescent="0.2">
      <c r="A216" s="32">
        <v>451</v>
      </c>
      <c r="B216" s="33">
        <v>11</v>
      </c>
      <c r="C216" s="34" t="s">
        <v>94</v>
      </c>
      <c r="D216" s="35">
        <v>0</v>
      </c>
      <c r="E216" s="35">
        <v>0</v>
      </c>
      <c r="F216" s="35">
        <f t="shared" si="22"/>
        <v>0</v>
      </c>
    </row>
    <row r="217" spans="1:6" ht="13.5" hidden="1" thickBot="1" x14ac:dyDescent="0.25">
      <c r="A217" s="32">
        <v>454</v>
      </c>
      <c r="B217" s="33">
        <v>11</v>
      </c>
      <c r="C217" s="34" t="s">
        <v>77</v>
      </c>
      <c r="D217" s="35">
        <v>0</v>
      </c>
      <c r="E217" s="35">
        <v>0</v>
      </c>
      <c r="F217" s="47">
        <f t="shared" si="22"/>
        <v>0</v>
      </c>
    </row>
    <row r="218" spans="1:6" ht="13.5" hidden="1" thickBot="1" x14ac:dyDescent="0.25">
      <c r="A218" s="24" t="s">
        <v>102</v>
      </c>
      <c r="B218" s="40"/>
      <c r="C218" s="26" t="s">
        <v>103</v>
      </c>
      <c r="D218" s="27">
        <f>D219+D221</f>
        <v>0</v>
      </c>
      <c r="E218" s="62">
        <f t="shared" ref="E218" si="23">E219+E221</f>
        <v>0</v>
      </c>
      <c r="F218" s="69">
        <f t="shared" si="22"/>
        <v>0</v>
      </c>
    </row>
    <row r="219" spans="1:6" hidden="1" x14ac:dyDescent="0.2">
      <c r="A219" s="28" t="s">
        <v>20</v>
      </c>
      <c r="B219" s="42"/>
      <c r="C219" s="30" t="s">
        <v>21</v>
      </c>
      <c r="D219" s="31">
        <f>D220</f>
        <v>0</v>
      </c>
      <c r="E219" s="31">
        <f>E220</f>
        <v>0</v>
      </c>
      <c r="F219" s="67">
        <f t="shared" si="22"/>
        <v>0</v>
      </c>
    </row>
    <row r="220" spans="1:6" hidden="1" x14ac:dyDescent="0.2">
      <c r="A220" s="32" t="s">
        <v>26</v>
      </c>
      <c r="B220" s="33">
        <v>11</v>
      </c>
      <c r="C220" s="34" t="s">
        <v>27</v>
      </c>
      <c r="D220" s="35">
        <v>0</v>
      </c>
      <c r="E220" s="35">
        <v>0</v>
      </c>
      <c r="F220" s="35">
        <f t="shared" si="22"/>
        <v>0</v>
      </c>
    </row>
    <row r="221" spans="1:6" ht="22.5" hidden="1" x14ac:dyDescent="0.2">
      <c r="A221" s="36" t="s">
        <v>68</v>
      </c>
      <c r="B221" s="37"/>
      <c r="C221" s="38" t="s">
        <v>35</v>
      </c>
      <c r="D221" s="39">
        <f>D222</f>
        <v>0</v>
      </c>
      <c r="E221" s="39">
        <f>E222</f>
        <v>0</v>
      </c>
      <c r="F221" s="63">
        <f t="shared" si="22"/>
        <v>0</v>
      </c>
    </row>
    <row r="222" spans="1:6" ht="13.5" hidden="1" thickBot="1" x14ac:dyDescent="0.25">
      <c r="A222" s="44" t="s">
        <v>69</v>
      </c>
      <c r="B222" s="45">
        <v>11</v>
      </c>
      <c r="C222" s="46" t="s">
        <v>36</v>
      </c>
      <c r="D222" s="47">
        <v>0</v>
      </c>
      <c r="E222" s="35">
        <v>0</v>
      </c>
      <c r="F222" s="47">
        <f t="shared" si="22"/>
        <v>0</v>
      </c>
    </row>
    <row r="223" spans="1:6" ht="21.75" thickBot="1" x14ac:dyDescent="0.25">
      <c r="A223" s="48" t="s">
        <v>95</v>
      </c>
      <c r="B223" s="40"/>
      <c r="C223" s="26" t="s">
        <v>96</v>
      </c>
      <c r="D223" s="27">
        <f>D224+D228+D232</f>
        <v>97945</v>
      </c>
      <c r="E223" s="62">
        <f t="shared" ref="E223" si="24">E224+E228+E232</f>
        <v>0</v>
      </c>
      <c r="F223" s="69">
        <f t="shared" si="22"/>
        <v>97945</v>
      </c>
    </row>
    <row r="224" spans="1:6" x14ac:dyDescent="0.2">
      <c r="A224" s="28" t="s">
        <v>12</v>
      </c>
      <c r="B224" s="29"/>
      <c r="C224" s="30" t="s">
        <v>13</v>
      </c>
      <c r="D224" s="31">
        <f>SUM(D225:D227)</f>
        <v>54000</v>
      </c>
      <c r="E224" s="31">
        <f>SUM(E225:E227)</f>
        <v>0</v>
      </c>
      <c r="F224" s="67">
        <f t="shared" si="22"/>
        <v>54000</v>
      </c>
    </row>
    <row r="225" spans="1:6" x14ac:dyDescent="0.2">
      <c r="A225" s="32" t="s">
        <v>14</v>
      </c>
      <c r="B225" s="33">
        <v>31</v>
      </c>
      <c r="C225" s="34" t="s">
        <v>15</v>
      </c>
      <c r="D225" s="35">
        <v>46352</v>
      </c>
      <c r="E225" s="35">
        <v>0</v>
      </c>
      <c r="F225" s="35">
        <f t="shared" si="22"/>
        <v>46352</v>
      </c>
    </row>
    <row r="226" spans="1:6" hidden="1" x14ac:dyDescent="0.2">
      <c r="A226" s="32" t="s">
        <v>16</v>
      </c>
      <c r="B226" s="33">
        <v>31</v>
      </c>
      <c r="C226" s="34" t="s">
        <v>17</v>
      </c>
      <c r="D226" s="35">
        <v>0</v>
      </c>
      <c r="E226" s="35">
        <v>0</v>
      </c>
      <c r="F226" s="35">
        <f t="shared" si="22"/>
        <v>0</v>
      </c>
    </row>
    <row r="227" spans="1:6" x14ac:dyDescent="0.2">
      <c r="A227" s="32" t="s">
        <v>18</v>
      </c>
      <c r="B227" s="33">
        <v>31</v>
      </c>
      <c r="C227" s="34" t="s">
        <v>19</v>
      </c>
      <c r="D227" s="35">
        <v>7648</v>
      </c>
      <c r="E227" s="35">
        <v>0</v>
      </c>
      <c r="F227" s="35">
        <f t="shared" si="22"/>
        <v>7648</v>
      </c>
    </row>
    <row r="228" spans="1:6" x14ac:dyDescent="0.2">
      <c r="A228" s="49">
        <v>32</v>
      </c>
      <c r="B228" s="37"/>
      <c r="C228" s="38" t="s">
        <v>21</v>
      </c>
      <c r="D228" s="39">
        <f>SUM(D229:D231)</f>
        <v>43945</v>
      </c>
      <c r="E228" s="39">
        <f>SUM(E229:E231)</f>
        <v>0</v>
      </c>
      <c r="F228" s="63">
        <f t="shared" si="22"/>
        <v>43945</v>
      </c>
    </row>
    <row r="229" spans="1:6" ht="13.5" thickBot="1" x14ac:dyDescent="0.25">
      <c r="A229" s="32">
        <v>321</v>
      </c>
      <c r="B229" s="33">
        <v>31</v>
      </c>
      <c r="C229" s="34" t="s">
        <v>23</v>
      </c>
      <c r="D229" s="35">
        <v>43945</v>
      </c>
      <c r="E229" s="35">
        <v>0</v>
      </c>
      <c r="F229" s="35">
        <f t="shared" si="22"/>
        <v>43945</v>
      </c>
    </row>
    <row r="230" spans="1:6" hidden="1" x14ac:dyDescent="0.2">
      <c r="A230" s="32">
        <v>323</v>
      </c>
      <c r="B230" s="33">
        <v>31</v>
      </c>
      <c r="C230" s="34" t="s">
        <v>27</v>
      </c>
      <c r="D230" s="35">
        <v>0</v>
      </c>
      <c r="E230" s="35">
        <v>0</v>
      </c>
      <c r="F230" s="35">
        <f t="shared" si="22"/>
        <v>0</v>
      </c>
    </row>
    <row r="231" spans="1:6" hidden="1" x14ac:dyDescent="0.2">
      <c r="A231" s="32">
        <v>329</v>
      </c>
      <c r="B231" s="33">
        <v>31</v>
      </c>
      <c r="C231" s="34" t="s">
        <v>30</v>
      </c>
      <c r="D231" s="35">
        <v>0</v>
      </c>
      <c r="E231" s="35">
        <v>0</v>
      </c>
      <c r="F231" s="35">
        <f t="shared" si="22"/>
        <v>0</v>
      </c>
    </row>
    <row r="232" spans="1:6" hidden="1" x14ac:dyDescent="0.2">
      <c r="A232" s="36" t="s">
        <v>31</v>
      </c>
      <c r="B232" s="37"/>
      <c r="C232" s="38" t="s">
        <v>32</v>
      </c>
      <c r="D232" s="39">
        <f>D233</f>
        <v>0</v>
      </c>
      <c r="E232" s="39">
        <f>E233</f>
        <v>0</v>
      </c>
      <c r="F232" s="63">
        <f t="shared" si="22"/>
        <v>0</v>
      </c>
    </row>
    <row r="233" spans="1:6" ht="13.5" hidden="1" thickBot="1" x14ac:dyDescent="0.25">
      <c r="A233" s="32" t="s">
        <v>33</v>
      </c>
      <c r="B233" s="33">
        <v>11</v>
      </c>
      <c r="C233" s="34" t="s">
        <v>34</v>
      </c>
      <c r="D233" s="35">
        <v>0</v>
      </c>
      <c r="E233" s="35">
        <v>0</v>
      </c>
      <c r="F233" s="47">
        <f t="shared" si="22"/>
        <v>0</v>
      </c>
    </row>
    <row r="234" spans="1:6" ht="13.5" thickBot="1" x14ac:dyDescent="0.25">
      <c r="A234" s="48" t="s">
        <v>104</v>
      </c>
      <c r="B234" s="40"/>
      <c r="C234" s="26" t="s">
        <v>105</v>
      </c>
      <c r="D234" s="27">
        <f>D235+D238+D243</f>
        <v>460746</v>
      </c>
      <c r="E234" s="62">
        <f t="shared" ref="E234" si="25">E235+E238+E243</f>
        <v>0</v>
      </c>
      <c r="F234" s="69">
        <f t="shared" si="22"/>
        <v>460746</v>
      </c>
    </row>
    <row r="235" spans="1:6" x14ac:dyDescent="0.2">
      <c r="A235" s="28" t="s">
        <v>12</v>
      </c>
      <c r="B235" s="29"/>
      <c r="C235" s="30" t="s">
        <v>13</v>
      </c>
      <c r="D235" s="31">
        <f>SUM(D236:D237)</f>
        <v>292000</v>
      </c>
      <c r="E235" s="31">
        <f t="shared" ref="E235" si="26">SUM(E236:E237)</f>
        <v>0</v>
      </c>
      <c r="F235" s="67">
        <f t="shared" si="22"/>
        <v>292000</v>
      </c>
    </row>
    <row r="236" spans="1:6" x14ac:dyDescent="0.2">
      <c r="A236" s="32" t="s">
        <v>14</v>
      </c>
      <c r="B236" s="33">
        <v>11</v>
      </c>
      <c r="C236" s="34" t="s">
        <v>15</v>
      </c>
      <c r="D236" s="35">
        <v>250000</v>
      </c>
      <c r="E236" s="35">
        <v>0</v>
      </c>
      <c r="F236" s="35">
        <f t="shared" si="22"/>
        <v>250000</v>
      </c>
    </row>
    <row r="237" spans="1:6" x14ac:dyDescent="0.2">
      <c r="A237" s="32" t="s">
        <v>18</v>
      </c>
      <c r="B237" s="33">
        <v>11</v>
      </c>
      <c r="C237" s="34" t="s">
        <v>19</v>
      </c>
      <c r="D237" s="35">
        <v>42000</v>
      </c>
      <c r="E237" s="35">
        <v>0</v>
      </c>
      <c r="F237" s="35">
        <f t="shared" si="22"/>
        <v>42000</v>
      </c>
    </row>
    <row r="238" spans="1:6" x14ac:dyDescent="0.2">
      <c r="A238" s="49">
        <v>32</v>
      </c>
      <c r="B238" s="37"/>
      <c r="C238" s="38" t="s">
        <v>21</v>
      </c>
      <c r="D238" s="39">
        <f>SUM(D239:D242)</f>
        <v>162806</v>
      </c>
      <c r="E238" s="39">
        <f>SUM(E239:E242)</f>
        <v>0</v>
      </c>
      <c r="F238" s="63">
        <f t="shared" si="22"/>
        <v>162806</v>
      </c>
    </row>
    <row r="239" spans="1:6" x14ac:dyDescent="0.2">
      <c r="A239" s="32">
        <v>321</v>
      </c>
      <c r="B239" s="33">
        <v>11</v>
      </c>
      <c r="C239" s="34" t="s">
        <v>23</v>
      </c>
      <c r="D239" s="35">
        <v>47606</v>
      </c>
      <c r="E239" s="35">
        <v>0</v>
      </c>
      <c r="F239" s="35">
        <f t="shared" si="22"/>
        <v>47606</v>
      </c>
    </row>
    <row r="240" spans="1:6" x14ac:dyDescent="0.2">
      <c r="A240" s="32">
        <v>322</v>
      </c>
      <c r="B240" s="33">
        <v>11</v>
      </c>
      <c r="C240" s="34" t="s">
        <v>25</v>
      </c>
      <c r="D240" s="35">
        <v>1700</v>
      </c>
      <c r="E240" s="35">
        <v>0</v>
      </c>
      <c r="F240" s="35">
        <f t="shared" si="22"/>
        <v>1700</v>
      </c>
    </row>
    <row r="241" spans="1:6" x14ac:dyDescent="0.2">
      <c r="A241" s="32">
        <v>323</v>
      </c>
      <c r="B241" s="33">
        <v>11</v>
      </c>
      <c r="C241" s="34" t="s">
        <v>27</v>
      </c>
      <c r="D241" s="35">
        <v>98500</v>
      </c>
      <c r="E241" s="35">
        <v>0</v>
      </c>
      <c r="F241" s="35">
        <f t="shared" si="22"/>
        <v>98500</v>
      </c>
    </row>
    <row r="242" spans="1:6" x14ac:dyDescent="0.2">
      <c r="A242" s="32">
        <v>329</v>
      </c>
      <c r="B242" s="33">
        <v>11</v>
      </c>
      <c r="C242" s="34" t="s">
        <v>30</v>
      </c>
      <c r="D242" s="35">
        <v>15000</v>
      </c>
      <c r="E242" s="35">
        <v>0</v>
      </c>
      <c r="F242" s="35">
        <f t="shared" si="22"/>
        <v>15000</v>
      </c>
    </row>
    <row r="243" spans="1:6" x14ac:dyDescent="0.2">
      <c r="A243" s="36" t="s">
        <v>31</v>
      </c>
      <c r="B243" s="37"/>
      <c r="C243" s="38" t="s">
        <v>32</v>
      </c>
      <c r="D243" s="39">
        <f>D244</f>
        <v>5940</v>
      </c>
      <c r="E243" s="39">
        <f>E244</f>
        <v>0</v>
      </c>
      <c r="F243" s="63">
        <f t="shared" si="22"/>
        <v>5940</v>
      </c>
    </row>
    <row r="244" spans="1:6" x14ac:dyDescent="0.2">
      <c r="A244" s="32" t="s">
        <v>33</v>
      </c>
      <c r="B244" s="33">
        <v>11</v>
      </c>
      <c r="C244" s="34" t="s">
        <v>34</v>
      </c>
      <c r="D244" s="35">
        <v>5940</v>
      </c>
      <c r="E244" s="35">
        <v>0</v>
      </c>
      <c r="F244" s="35">
        <f t="shared" si="22"/>
        <v>5940</v>
      </c>
    </row>
  </sheetData>
  <printOptions horizontalCentered="1"/>
  <pageMargins left="0.47244094488188981" right="0.51181102362204722" top="0.35433070866141736" bottom="0.39370078740157483" header="0.27559055118110237" footer="0.19685039370078741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FP 2019. Rebalans NN 111 2019</vt:lpstr>
      <vt:lpstr>FP 2019. Preraspodjela 12 2019</vt:lpstr>
      <vt:lpstr>FP 2019. Preraspodjela2 12 2019</vt:lpstr>
      <vt:lpstr>'FP 2019. Preraspodjela 12 2019'!Print_Area</vt:lpstr>
      <vt:lpstr>'FP 2019. Preraspodjela 12 2019'!Print_Titles</vt:lpstr>
      <vt:lpstr>'FP 2019. Preraspodjela2 12 2019'!Print_Titles</vt:lpstr>
      <vt:lpstr>'FP 2019. Rebalans NN 111 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Zrinec Monika</dc:creator>
  <cp:lastModifiedBy>Kušen Jelena</cp:lastModifiedBy>
  <cp:lastPrinted>2020-01-21T14:15:18Z</cp:lastPrinted>
  <dcterms:created xsi:type="dcterms:W3CDTF">2019-01-16T11:33:14Z</dcterms:created>
  <dcterms:modified xsi:type="dcterms:W3CDTF">2020-01-21T14:23:57Z</dcterms:modified>
</cp:coreProperties>
</file>